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1\Desktop\Documents\Контингент\2023-2024 уч.г\"/>
    </mc:Choice>
  </mc:AlternateContent>
  <xr:revisionPtr revIDLastSave="0" documentId="13_ncr:1_{14AA82E2-4A41-4DC1-84A0-4F97F5025F6D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01.04.2024" sheetId="1" r:id="rId1"/>
  </sheets>
  <calcPr calcId="179021"/>
</workbook>
</file>

<file path=xl/calcChain.xml><?xml version="1.0" encoding="utf-8"?>
<calcChain xmlns="http://schemas.openxmlformats.org/spreadsheetml/2006/main">
  <c r="Q202" i="1" l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M190" i="1"/>
  <c r="F190" i="1"/>
  <c r="Q189" i="1"/>
  <c r="P189" i="1"/>
  <c r="P193" i="1" s="1"/>
  <c r="O189" i="1"/>
  <c r="O190" i="1" s="1"/>
  <c r="N189" i="1"/>
  <c r="N190" i="1" s="1"/>
  <c r="M189" i="1"/>
  <c r="L189" i="1"/>
  <c r="L190" i="1" s="1"/>
  <c r="K189" i="1"/>
  <c r="K190" i="1" s="1"/>
  <c r="J189" i="1"/>
  <c r="J190" i="1" s="1"/>
  <c r="I189" i="1"/>
  <c r="I193" i="1" s="1"/>
  <c r="H189" i="1"/>
  <c r="H190" i="1" s="1"/>
  <c r="G189" i="1"/>
  <c r="F189" i="1"/>
  <c r="E189" i="1"/>
  <c r="E190" i="1" s="1"/>
  <c r="D189" i="1"/>
  <c r="D190" i="1" s="1"/>
  <c r="C189" i="1"/>
  <c r="C190" i="1" s="1"/>
  <c r="Q188" i="1"/>
  <c r="Q190" i="1" s="1"/>
  <c r="P188" i="1"/>
  <c r="O188" i="1"/>
  <c r="N188" i="1"/>
  <c r="M188" i="1"/>
  <c r="L188" i="1"/>
  <c r="L192" i="1" s="1"/>
  <c r="K188" i="1"/>
  <c r="J188" i="1"/>
  <c r="I188" i="1"/>
  <c r="H188" i="1"/>
  <c r="G188" i="1"/>
  <c r="G192" i="1" s="1"/>
  <c r="F188" i="1"/>
  <c r="E188" i="1"/>
  <c r="D188" i="1"/>
  <c r="C188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Q167" i="1"/>
  <c r="P167" i="1"/>
  <c r="O167" i="1"/>
  <c r="N167" i="1"/>
  <c r="L167" i="1"/>
  <c r="K167" i="1"/>
  <c r="J167" i="1"/>
  <c r="H167" i="1"/>
  <c r="G167" i="1"/>
  <c r="F167" i="1"/>
  <c r="E167" i="1"/>
  <c r="D167" i="1"/>
  <c r="C167" i="1"/>
  <c r="I165" i="1"/>
  <c r="M164" i="1"/>
  <c r="M167" i="1" s="1"/>
  <c r="I164" i="1"/>
  <c r="I167" i="1" s="1"/>
  <c r="F164" i="1"/>
  <c r="D164" i="1"/>
  <c r="C164" i="1"/>
  <c r="O153" i="1"/>
  <c r="J153" i="1"/>
  <c r="C153" i="1"/>
  <c r="Q152" i="1"/>
  <c r="P152" i="1"/>
  <c r="O152" i="1"/>
  <c r="N152" i="1"/>
  <c r="M152" i="1"/>
  <c r="L152" i="1"/>
  <c r="K152" i="1"/>
  <c r="K153" i="1" s="1"/>
  <c r="J152" i="1"/>
  <c r="I152" i="1"/>
  <c r="H152" i="1"/>
  <c r="G152" i="1"/>
  <c r="F152" i="1"/>
  <c r="E152" i="1"/>
  <c r="D152" i="1"/>
  <c r="C152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Q153" i="1" s="1"/>
  <c r="P150" i="1"/>
  <c r="P153" i="1" s="1"/>
  <c r="O150" i="1"/>
  <c r="N150" i="1"/>
  <c r="N153" i="1" s="1"/>
  <c r="M150" i="1"/>
  <c r="M153" i="1" s="1"/>
  <c r="L150" i="1"/>
  <c r="L153" i="1" s="1"/>
  <c r="K150" i="1"/>
  <c r="J150" i="1"/>
  <c r="I150" i="1"/>
  <c r="I153" i="1" s="1"/>
  <c r="H150" i="1"/>
  <c r="H153" i="1" s="1"/>
  <c r="G150" i="1"/>
  <c r="G153" i="1" s="1"/>
  <c r="F150" i="1"/>
  <c r="F153" i="1" s="1"/>
  <c r="E150" i="1"/>
  <c r="E153" i="1" s="1"/>
  <c r="D150" i="1"/>
  <c r="D153" i="1" s="1"/>
  <c r="C150" i="1"/>
  <c r="O137" i="1"/>
  <c r="O191" i="1" s="1"/>
  <c r="J137" i="1"/>
  <c r="J191" i="1" s="1"/>
  <c r="C137" i="1"/>
  <c r="C191" i="1" s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Q134" i="1"/>
  <c r="Q137" i="1" s="1"/>
  <c r="Q191" i="1" s="1"/>
  <c r="P134" i="1"/>
  <c r="P137" i="1" s="1"/>
  <c r="O134" i="1"/>
  <c r="N134" i="1"/>
  <c r="N137" i="1" s="1"/>
  <c r="N191" i="1" s="1"/>
  <c r="M134" i="1"/>
  <c r="M137" i="1" s="1"/>
  <c r="M191" i="1" s="1"/>
  <c r="L134" i="1"/>
  <c r="L137" i="1" s="1"/>
  <c r="L191" i="1" s="1"/>
  <c r="K134" i="1"/>
  <c r="K137" i="1" s="1"/>
  <c r="J134" i="1"/>
  <c r="I134" i="1"/>
  <c r="I137" i="1" s="1"/>
  <c r="H134" i="1"/>
  <c r="H137" i="1" s="1"/>
  <c r="H191" i="1" s="1"/>
  <c r="G134" i="1"/>
  <c r="G137" i="1" s="1"/>
  <c r="F134" i="1"/>
  <c r="F137" i="1" s="1"/>
  <c r="F191" i="1" s="1"/>
  <c r="E134" i="1"/>
  <c r="E137" i="1" s="1"/>
  <c r="E191" i="1" s="1"/>
  <c r="D134" i="1"/>
  <c r="D137" i="1" s="1"/>
  <c r="D191" i="1" s="1"/>
  <c r="C134" i="1"/>
  <c r="L116" i="1"/>
  <c r="G116" i="1"/>
  <c r="Q115" i="1"/>
  <c r="Q193" i="1" s="1"/>
  <c r="P115" i="1"/>
  <c r="O115" i="1"/>
  <c r="O193" i="1" s="1"/>
  <c r="N115" i="1"/>
  <c r="N193" i="1" s="1"/>
  <c r="M115" i="1"/>
  <c r="M193" i="1" s="1"/>
  <c r="L115" i="1"/>
  <c r="L193" i="1" s="1"/>
  <c r="K115" i="1"/>
  <c r="K193" i="1" s="1"/>
  <c r="J115" i="1"/>
  <c r="J193" i="1" s="1"/>
  <c r="I115" i="1"/>
  <c r="H115" i="1"/>
  <c r="H193" i="1" s="1"/>
  <c r="G115" i="1"/>
  <c r="G193" i="1" s="1"/>
  <c r="F115" i="1"/>
  <c r="F193" i="1" s="1"/>
  <c r="E115" i="1"/>
  <c r="E193" i="1" s="1"/>
  <c r="D115" i="1"/>
  <c r="C115" i="1"/>
  <c r="C193" i="1" s="1"/>
  <c r="Q114" i="1"/>
  <c r="Q192" i="1" s="1"/>
  <c r="P114" i="1"/>
  <c r="P192" i="1" s="1"/>
  <c r="O114" i="1"/>
  <c r="O192" i="1" s="1"/>
  <c r="N114" i="1"/>
  <c r="N192" i="1" s="1"/>
  <c r="M114" i="1"/>
  <c r="M192" i="1" s="1"/>
  <c r="L114" i="1"/>
  <c r="K114" i="1"/>
  <c r="K192" i="1" s="1"/>
  <c r="J114" i="1"/>
  <c r="J192" i="1" s="1"/>
  <c r="I114" i="1"/>
  <c r="I192" i="1" s="1"/>
  <c r="H114" i="1"/>
  <c r="H192" i="1" s="1"/>
  <c r="G114" i="1"/>
  <c r="F114" i="1"/>
  <c r="F192" i="1" s="1"/>
  <c r="E114" i="1"/>
  <c r="E192" i="1" s="1"/>
  <c r="D114" i="1"/>
  <c r="D192" i="1" s="1"/>
  <c r="C114" i="1"/>
  <c r="C192" i="1" s="1"/>
  <c r="P99" i="1"/>
  <c r="I99" i="1"/>
  <c r="D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Q99" i="1" s="1"/>
  <c r="P97" i="1"/>
  <c r="O97" i="1"/>
  <c r="O99" i="1" s="1"/>
  <c r="N97" i="1"/>
  <c r="N99" i="1" s="1"/>
  <c r="M97" i="1"/>
  <c r="M99" i="1" s="1"/>
  <c r="L97" i="1"/>
  <c r="L99" i="1" s="1"/>
  <c r="K97" i="1"/>
  <c r="K99" i="1" s="1"/>
  <c r="J97" i="1"/>
  <c r="J99" i="1" s="1"/>
  <c r="I97" i="1"/>
  <c r="H97" i="1"/>
  <c r="H99" i="1" s="1"/>
  <c r="G97" i="1"/>
  <c r="G99" i="1" s="1"/>
  <c r="F97" i="1"/>
  <c r="F99" i="1" s="1"/>
  <c r="E97" i="1"/>
  <c r="E99" i="1" s="1"/>
  <c r="D97" i="1"/>
  <c r="C97" i="1"/>
  <c r="C99" i="1" s="1"/>
  <c r="M63" i="1"/>
  <c r="F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Q63" i="1" s="1"/>
  <c r="P61" i="1"/>
  <c r="P63" i="1" s="1"/>
  <c r="O61" i="1"/>
  <c r="O63" i="1" s="1"/>
  <c r="N61" i="1"/>
  <c r="N63" i="1" s="1"/>
  <c r="M61" i="1"/>
  <c r="L61" i="1"/>
  <c r="L63" i="1" s="1"/>
  <c r="K61" i="1"/>
  <c r="K63" i="1" s="1"/>
  <c r="J61" i="1"/>
  <c r="J63" i="1" s="1"/>
  <c r="I61" i="1"/>
  <c r="I63" i="1" s="1"/>
  <c r="H61" i="1"/>
  <c r="H63" i="1" s="1"/>
  <c r="G61" i="1"/>
  <c r="G63" i="1" s="1"/>
  <c r="F61" i="1"/>
  <c r="E61" i="1"/>
  <c r="E63" i="1" s="1"/>
  <c r="D61" i="1"/>
  <c r="D63" i="1" s="1"/>
  <c r="C61" i="1"/>
  <c r="C63" i="1" s="1"/>
  <c r="O32" i="1"/>
  <c r="J32" i="1"/>
  <c r="C32" i="1"/>
  <c r="Q31" i="1"/>
  <c r="Q118" i="1" s="1"/>
  <c r="Q194" i="1" s="1"/>
  <c r="P31" i="1"/>
  <c r="P118" i="1" s="1"/>
  <c r="P194" i="1" s="1"/>
  <c r="O31" i="1"/>
  <c r="O118" i="1" s="1"/>
  <c r="O194" i="1" s="1"/>
  <c r="N31" i="1"/>
  <c r="N118" i="1" s="1"/>
  <c r="N194" i="1" s="1"/>
  <c r="M31" i="1"/>
  <c r="M118" i="1" s="1"/>
  <c r="M194" i="1" s="1"/>
  <c r="L31" i="1"/>
  <c r="L118" i="1" s="1"/>
  <c r="L194" i="1" s="1"/>
  <c r="K31" i="1"/>
  <c r="K118" i="1" s="1"/>
  <c r="K194" i="1" s="1"/>
  <c r="J31" i="1"/>
  <c r="J118" i="1" s="1"/>
  <c r="J194" i="1" s="1"/>
  <c r="I31" i="1"/>
  <c r="I118" i="1" s="1"/>
  <c r="I194" i="1" s="1"/>
  <c r="H31" i="1"/>
  <c r="H118" i="1" s="1"/>
  <c r="H194" i="1" s="1"/>
  <c r="G31" i="1"/>
  <c r="G118" i="1" s="1"/>
  <c r="G194" i="1" s="1"/>
  <c r="G196" i="1" s="1"/>
  <c r="F31" i="1"/>
  <c r="F118" i="1" s="1"/>
  <c r="F194" i="1" s="1"/>
  <c r="E31" i="1"/>
  <c r="E118" i="1" s="1"/>
  <c r="E194" i="1" s="1"/>
  <c r="D31" i="1"/>
  <c r="D118" i="1" s="1"/>
  <c r="D194" i="1" s="1"/>
  <c r="C31" i="1"/>
  <c r="C118" i="1" s="1"/>
  <c r="C194" i="1" s="1"/>
  <c r="Q30" i="1"/>
  <c r="Q117" i="1" s="1"/>
  <c r="Q195" i="1" s="1"/>
  <c r="P30" i="1"/>
  <c r="P117" i="1" s="1"/>
  <c r="P195" i="1" s="1"/>
  <c r="O30" i="1"/>
  <c r="O117" i="1" s="1"/>
  <c r="O195" i="1" s="1"/>
  <c r="N30" i="1"/>
  <c r="N32" i="1" s="1"/>
  <c r="M30" i="1"/>
  <c r="M32" i="1" s="1"/>
  <c r="L30" i="1"/>
  <c r="L32" i="1" s="1"/>
  <c r="K30" i="1"/>
  <c r="K32" i="1" s="1"/>
  <c r="J30" i="1"/>
  <c r="J117" i="1" s="1"/>
  <c r="J195" i="1" s="1"/>
  <c r="I30" i="1"/>
  <c r="I32" i="1" s="1"/>
  <c r="H30" i="1"/>
  <c r="H117" i="1" s="1"/>
  <c r="H195" i="1" s="1"/>
  <c r="G30" i="1"/>
  <c r="G117" i="1" s="1"/>
  <c r="G195" i="1" s="1"/>
  <c r="F30" i="1"/>
  <c r="F117" i="1" s="1"/>
  <c r="F195" i="1" s="1"/>
  <c r="E30" i="1"/>
  <c r="E117" i="1" s="1"/>
  <c r="E195" i="1" s="1"/>
  <c r="D30" i="1"/>
  <c r="D117" i="1" s="1"/>
  <c r="D195" i="1" s="1"/>
  <c r="C30" i="1"/>
  <c r="C117" i="1" s="1"/>
  <c r="C195" i="1" s="1"/>
  <c r="G203" i="1" l="1"/>
  <c r="G119" i="1"/>
  <c r="J196" i="1"/>
  <c r="J203" i="1" s="1"/>
  <c r="H196" i="1"/>
  <c r="H203" i="1" s="1"/>
  <c r="M196" i="1"/>
  <c r="M203" i="1" s="1"/>
  <c r="N196" i="1"/>
  <c r="N203" i="1" s="1"/>
  <c r="O196" i="1"/>
  <c r="O203" i="1" s="1"/>
  <c r="L119" i="1"/>
  <c r="K196" i="1"/>
  <c r="K203" i="1" s="1"/>
  <c r="D196" i="1"/>
  <c r="D203" i="1" s="1"/>
  <c r="Q196" i="1"/>
  <c r="Q203" i="1" s="1"/>
  <c r="C196" i="1"/>
  <c r="C203" i="1" s="1"/>
  <c r="P196" i="1"/>
  <c r="P203" i="1" s="1"/>
  <c r="E196" i="1"/>
  <c r="E203" i="1" s="1"/>
  <c r="F196" i="1"/>
  <c r="F203" i="1" s="1"/>
  <c r="K191" i="1"/>
  <c r="D32" i="1"/>
  <c r="P32" i="1"/>
  <c r="M116" i="1"/>
  <c r="M119" i="1" s="1"/>
  <c r="G190" i="1"/>
  <c r="G191" i="1" s="1"/>
  <c r="E32" i="1"/>
  <c r="Q32" i="1"/>
  <c r="N116" i="1"/>
  <c r="K117" i="1"/>
  <c r="K195" i="1" s="1"/>
  <c r="F32" i="1"/>
  <c r="C116" i="1"/>
  <c r="C119" i="1" s="1"/>
  <c r="O116" i="1"/>
  <c r="O119" i="1" s="1"/>
  <c r="L117" i="1"/>
  <c r="L195" i="1" s="1"/>
  <c r="L196" i="1" s="1"/>
  <c r="L203" i="1" s="1"/>
  <c r="I190" i="1"/>
  <c r="I191" i="1" s="1"/>
  <c r="G32" i="1"/>
  <c r="D116" i="1"/>
  <c r="D119" i="1" s="1"/>
  <c r="P116" i="1"/>
  <c r="P119" i="1" s="1"/>
  <c r="M117" i="1"/>
  <c r="M195" i="1" s="1"/>
  <c r="H32" i="1"/>
  <c r="E116" i="1"/>
  <c r="E119" i="1" s="1"/>
  <c r="Q116" i="1"/>
  <c r="Q119" i="1" s="1"/>
  <c r="N117" i="1"/>
  <c r="N195" i="1" s="1"/>
  <c r="I117" i="1"/>
  <c r="I195" i="1" s="1"/>
  <c r="I196" i="1" s="1"/>
  <c r="I203" i="1" s="1"/>
  <c r="F116" i="1"/>
  <c r="F119" i="1" s="1"/>
  <c r="H116" i="1"/>
  <c r="H119" i="1" s="1"/>
  <c r="D193" i="1"/>
  <c r="I116" i="1"/>
  <c r="I119" i="1" s="1"/>
  <c r="J116" i="1"/>
  <c r="J119" i="1" s="1"/>
  <c r="P190" i="1"/>
  <c r="P191" i="1" s="1"/>
  <c r="K116" i="1"/>
  <c r="N119" i="1" l="1"/>
  <c r="K119" i="1"/>
</calcChain>
</file>

<file path=xl/sharedStrings.xml><?xml version="1.0" encoding="utf-8"?>
<sst xmlns="http://schemas.openxmlformats.org/spreadsheetml/2006/main" count="298" uniqueCount="271">
  <si>
    <t>КОНТИНГЕНТ ОБУЧАЮЩИХСЯ</t>
  </si>
  <si>
    <t>ГАПОУ ТО "ИШИМСКИЙ МНОГОПРОФИЛЬНЫЙ ТЕХНИКУМ"</t>
  </si>
  <si>
    <t>на 01.04.2024</t>
  </si>
  <si>
    <t>№ п/п</t>
  </si>
  <si>
    <t>группа</t>
  </si>
  <si>
    <t>всего</t>
  </si>
  <si>
    <t>а/о</t>
  </si>
  <si>
    <t>бюджет</t>
  </si>
  <si>
    <t>внебюджетные источники</t>
  </si>
  <si>
    <t>несовершеннолетние</t>
  </si>
  <si>
    <t>9 кл.</t>
  </si>
  <si>
    <t>11 кл.</t>
  </si>
  <si>
    <t>Примечание</t>
  </si>
  <si>
    <t>м</t>
  </si>
  <si>
    <t>ж</t>
  </si>
  <si>
    <t>г. Ишим</t>
  </si>
  <si>
    <t>ТЕХНИЧЕСКОЕ ОТДЕЛЕНИЕ</t>
  </si>
  <si>
    <t>МЕХ-09.23.1</t>
  </si>
  <si>
    <t>МЕХ-09.22.2</t>
  </si>
  <si>
    <t>МЕХ-09.21.3</t>
  </si>
  <si>
    <t>МЕХ-09.20.4</t>
  </si>
  <si>
    <t>Барнёв Я.Е.</t>
  </si>
  <si>
    <t>СТР-09.23.1</t>
  </si>
  <si>
    <t>СТР-09.22.2</t>
  </si>
  <si>
    <t>СТР-09.20.4</t>
  </si>
  <si>
    <t>Василенко О.Н.</t>
  </si>
  <si>
    <t>СТР-11.23.1</t>
  </si>
  <si>
    <t>Семенюк Г.В. Красикова А.Д. Бирюлин С.Е. Семенова Е.К.</t>
  </si>
  <si>
    <t>СТР-11.22.2</t>
  </si>
  <si>
    <t>Игишева А.В., ШишкинаА.Н.</t>
  </si>
  <si>
    <t>СТР-11.21.3</t>
  </si>
  <si>
    <t>РИП-09.23.1</t>
  </si>
  <si>
    <t>РИП-09.22.2</t>
  </si>
  <si>
    <t>Прокопов А.А.</t>
  </si>
  <si>
    <t>РИП-09.21.3</t>
  </si>
  <si>
    <t>Михайлова Е.В.</t>
  </si>
  <si>
    <t>АМ-09.23.1</t>
  </si>
  <si>
    <t>Алексеев М.В.</t>
  </si>
  <si>
    <t>АМ-09.22.2</t>
  </si>
  <si>
    <t>АМ-09.21.3</t>
  </si>
  <si>
    <t>АМ-11.23.1</t>
  </si>
  <si>
    <t xml:space="preserve"> Балобаев А.С.</t>
  </si>
  <si>
    <t>СВ-09.23.1</t>
  </si>
  <si>
    <t>СВ-09.22.2</t>
  </si>
  <si>
    <t>СВ-09.21.3</t>
  </si>
  <si>
    <t>МЛ-11.23.1</t>
  </si>
  <si>
    <t>МЛ-11.22.2</t>
  </si>
  <si>
    <t>Рыженков Н.А.</t>
  </si>
  <si>
    <t>Всего ППССЗ</t>
  </si>
  <si>
    <t>Всего ППКРС</t>
  </si>
  <si>
    <t>ИТОГО по отделениию</t>
  </si>
  <si>
    <t>ТЕХНОЛОГИЧЕСКОЕ ОТДЕЛЕНИЕ</t>
  </si>
  <si>
    <t>ТММ-09.23.1</t>
  </si>
  <si>
    <t>Щеголев Д.Е.</t>
  </si>
  <si>
    <t>ТММ-09.22.2</t>
  </si>
  <si>
    <t>Цитрикова Ю.А.</t>
  </si>
  <si>
    <t>ТММ-09.21.3</t>
  </si>
  <si>
    <t>Кочеткова А.Г,                         Паршина М.В, Кутырева Д.А.</t>
  </si>
  <si>
    <t>ТММ-09.20.4</t>
  </si>
  <si>
    <t>Иванова С.А.    Деканова А.И.,        Кривцова Н.А.</t>
  </si>
  <si>
    <t>ТСХ-09.23.1</t>
  </si>
  <si>
    <t>Никитина Н.В.</t>
  </si>
  <si>
    <t>ТСХ-09.22.2</t>
  </si>
  <si>
    <t>Петунина Е.И., Кун А.В., Кромберг Р.А.</t>
  </si>
  <si>
    <t>ТСХ-09.21.3</t>
  </si>
  <si>
    <t>Трухачев Н.А., Золотухина Я.А.</t>
  </si>
  <si>
    <t>ТСХ-09.20.4</t>
  </si>
  <si>
    <t>Макушина М.М.,Сафронова С.С.</t>
  </si>
  <si>
    <t>АГР-09.23.1</t>
  </si>
  <si>
    <t xml:space="preserve">Белова В.А. </t>
  </si>
  <si>
    <t>АГР-09.22.2</t>
  </si>
  <si>
    <t>Виноградова (Копосова) К.О. Савченко (Чертова) А.М., Важничая П.С.</t>
  </si>
  <si>
    <t>АГР-09.21.3</t>
  </si>
  <si>
    <t>Смирнова П.А.</t>
  </si>
  <si>
    <t>АГР-09.20.4</t>
  </si>
  <si>
    <t>ПКД-11.23.1</t>
  </si>
  <si>
    <t xml:space="preserve">Черемных (Шалагина) К.А. Разливкин И.А. Решилова К.И. Садовникова К.Н., Щеголева М.В. Антонцев И.Ю. </t>
  </si>
  <si>
    <t>ПКД-11.22.2</t>
  </si>
  <si>
    <t>Дронина Н.М.</t>
  </si>
  <si>
    <t>ПКД-11.21.3</t>
  </si>
  <si>
    <t>Сивкова М.С.</t>
  </si>
  <si>
    <t>ПКД-09.23.1</t>
  </si>
  <si>
    <t>Сопруненко Я.М.</t>
  </si>
  <si>
    <t>ПКД-09.22.2</t>
  </si>
  <si>
    <t>Чмирев Р.Ф. Шестакова С.А.</t>
  </si>
  <si>
    <t>ПКД-09.21.3</t>
  </si>
  <si>
    <t>Одинцева М.В. (Бархатова )</t>
  </si>
  <si>
    <t>ПКД-09.20.4</t>
  </si>
  <si>
    <t xml:space="preserve">Горина Д.С. </t>
  </si>
  <si>
    <t>ТИК-09.23.1</t>
  </si>
  <si>
    <t>Рачева М.С</t>
  </si>
  <si>
    <t>ТПИ-09.22.2</t>
  </si>
  <si>
    <t>Малахова А.О.</t>
  </si>
  <si>
    <t>ПМ-11.22.1</t>
  </si>
  <si>
    <t>Арихина Ю.В., Боярских В.Л. Штанденко М.С.</t>
  </si>
  <si>
    <t>ПК-09.23.1</t>
  </si>
  <si>
    <t>Пальянова В.А. Кручинина  Н.А.           Корниенко П.Л. Джураева К.Н.</t>
  </si>
  <si>
    <t>ПК-09.22.2</t>
  </si>
  <si>
    <t>Костикова А.М. Савельева Е.Д. Шаляпина К.А.</t>
  </si>
  <si>
    <t>ПК-09.21.3</t>
  </si>
  <si>
    <t xml:space="preserve">Шубадерова В.Е. </t>
  </si>
  <si>
    <t>ПК-09.20.4</t>
  </si>
  <si>
    <t>Лапина А.А. Шалыгина А.А.</t>
  </si>
  <si>
    <t>ПР-09.23.1</t>
  </si>
  <si>
    <t>Погорелов Д.А.Болдышева А.С.</t>
  </si>
  <si>
    <t>ОТДЕЛЕНИЕ ИНЖЕНЕРНЫХ И ЦИФРОВЫХ ТЕХНОЛОГИЙ</t>
  </si>
  <si>
    <t>ЭЛК-09.23.1</t>
  </si>
  <si>
    <t>ЭЛК-09.22.2</t>
  </si>
  <si>
    <t>ЭЛК-09.21.3</t>
  </si>
  <si>
    <t>ЭЛК-09.20.4</t>
  </si>
  <si>
    <t>ЭЛК-11.23.1</t>
  </si>
  <si>
    <t>МЭЛ-11.23.1</t>
  </si>
  <si>
    <t>Гуртавой С.С.</t>
  </si>
  <si>
    <t>МЭЛ-11.22.2</t>
  </si>
  <si>
    <t>Шокарев М.Д., Соловьев Д.С.</t>
  </si>
  <si>
    <t>МЭЛ-11.21.3</t>
  </si>
  <si>
    <t>Майоров М.Ю.</t>
  </si>
  <si>
    <t>ОБС-09.23.1</t>
  </si>
  <si>
    <t>ОБС-09.22.2</t>
  </si>
  <si>
    <t>ОБС-09.21.3</t>
  </si>
  <si>
    <t>ОБС-09.20.4</t>
  </si>
  <si>
    <t>Мосина (Саяпова)О.Д.</t>
  </si>
  <si>
    <t>ИСП-09.23.1</t>
  </si>
  <si>
    <t>ИСП-09.22.2</t>
  </si>
  <si>
    <t>Пономарева О.А.</t>
  </si>
  <si>
    <t>ИСП-09.21.3</t>
  </si>
  <si>
    <t>Тимофеева П.А.</t>
  </si>
  <si>
    <t>ИСП-09.20.4.1</t>
  </si>
  <si>
    <t>ИСП-09.20.4.2</t>
  </si>
  <si>
    <t>ИСП-11.23.1</t>
  </si>
  <si>
    <t>ИСП-11.22.2</t>
  </si>
  <si>
    <t>ИСП-11.21.3</t>
  </si>
  <si>
    <t>ССД-09.23.1</t>
  </si>
  <si>
    <t>ССД-09.22.2</t>
  </si>
  <si>
    <t>Бушуева А.Д.</t>
  </si>
  <si>
    <t>ССД-09.21.3</t>
  </si>
  <si>
    <t>ССД-09.20.4</t>
  </si>
  <si>
    <t>ССД-11.23.1</t>
  </si>
  <si>
    <t>Дементьев Д.С., Нигматулов Н.С.</t>
  </si>
  <si>
    <t>ССД-11.22.2</t>
  </si>
  <si>
    <t>ССД-11.21.3</t>
  </si>
  <si>
    <t>Сафронова Д.В.</t>
  </si>
  <si>
    <t>АТП-11.23.1</t>
  </si>
  <si>
    <t>Акшинская А.А. Скоробогатова А.В.</t>
  </si>
  <si>
    <t>АТП-11.22.2</t>
  </si>
  <si>
    <t>Амарцев И.В.</t>
  </si>
  <si>
    <t>АТП-11.21.3</t>
  </si>
  <si>
    <t>МК-09.23.1</t>
  </si>
  <si>
    <t>МК-09.22.2</t>
  </si>
  <si>
    <t>Цицкиев М.А.</t>
  </si>
  <si>
    <t>ПРОФЕССИОНАЛЬНОЕ ОБУЧЕНИЕ</t>
  </si>
  <si>
    <t>О-09.23.1.1</t>
  </si>
  <si>
    <t>О-09.23.1.2</t>
  </si>
  <si>
    <t>О-09.23.1.3</t>
  </si>
  <si>
    <t>О-09.23.1.4</t>
  </si>
  <si>
    <t>О-09-23.1.5</t>
  </si>
  <si>
    <t>О-09.22.2.1</t>
  </si>
  <si>
    <t>О-09.22.2.2</t>
  </si>
  <si>
    <t>О-09.22.2.3</t>
  </si>
  <si>
    <t>И.СА-09.23.1.1</t>
  </si>
  <si>
    <t>И.СА-09.23.1.2</t>
  </si>
  <si>
    <t>И.СА-09.22.2.1</t>
  </si>
  <si>
    <t>И.СА-09.22.2.2</t>
  </si>
  <si>
    <t>И.СА-09.22.2.3</t>
  </si>
  <si>
    <t>Всего ОВЗ</t>
  </si>
  <si>
    <t>Всего СА</t>
  </si>
  <si>
    <t>Всего по программам профессионального обучения</t>
  </si>
  <si>
    <t>ИТОГО по ППССЗ г.Ишим</t>
  </si>
  <si>
    <t>ИТОГО по ППКРС г. Ишим</t>
  </si>
  <si>
    <t>ВСЕГО г.Ишим</t>
  </si>
  <si>
    <t>отделение с. Абатское</t>
  </si>
  <si>
    <t>А.МП-09.23.1</t>
  </si>
  <si>
    <t>А.МТ-09.22.2</t>
  </si>
  <si>
    <t>Панов Е.А.,           Сирота Д.М. Усольцев П.В.</t>
  </si>
  <si>
    <t>А.МТ-09.21.3</t>
  </si>
  <si>
    <t>А.МТ-09.20.3</t>
  </si>
  <si>
    <t>Гологуш Л. М.</t>
  </si>
  <si>
    <t>А.ПР-09.23.1</t>
  </si>
  <si>
    <t>А.ПК-09.22.2</t>
  </si>
  <si>
    <t>Челнаков В.И., Овчинникова О.В.</t>
  </si>
  <si>
    <t>А.ПК-09.21.3</t>
  </si>
  <si>
    <t>Таут М.Е., Чистякова Н.Д.</t>
  </si>
  <si>
    <t>А.ПК-09.19.1</t>
  </si>
  <si>
    <t>Устинова Ю.Д.</t>
  </si>
  <si>
    <t>А.ПК-09.19.3</t>
  </si>
  <si>
    <t>Штоль А.С.</t>
  </si>
  <si>
    <t>А.ПК-09.19.2</t>
  </si>
  <si>
    <t>Степуро В.А.</t>
  </si>
  <si>
    <t>А.СА-09.22.2</t>
  </si>
  <si>
    <t>А.О-09.23.1</t>
  </si>
  <si>
    <t>А.О-09.22.2</t>
  </si>
  <si>
    <t>Всего по ППКРС</t>
  </si>
  <si>
    <t>Всего по отделению</t>
  </si>
  <si>
    <t>отделение с. Викулово</t>
  </si>
  <si>
    <t>В.МП-09.23.1</t>
  </si>
  <si>
    <t>В.ТМ-09.21.3</t>
  </si>
  <si>
    <t>В.ПР-09.23.1</t>
  </si>
  <si>
    <t>В.ПР-09.20.3</t>
  </si>
  <si>
    <t>Соснина А.П.</t>
  </si>
  <si>
    <t>В.ПР-09.22.2</t>
  </si>
  <si>
    <t>Хайдукова А.Ю.</t>
  </si>
  <si>
    <t>В.ПК-09.21.1</t>
  </si>
  <si>
    <t>Акулина (Гис) Д.О.</t>
  </si>
  <si>
    <t>В.ПК-09.21.3</t>
  </si>
  <si>
    <t>Дремова А.А.</t>
  </si>
  <si>
    <t>В.ПКД-09.19.4</t>
  </si>
  <si>
    <t>Кочанова (Тихонова) К.В.</t>
  </si>
  <si>
    <t>В.ТПП-09.17.4</t>
  </si>
  <si>
    <t>Канашина Н.В.</t>
  </si>
  <si>
    <t>В.О-09.23.1</t>
  </si>
  <si>
    <t>В.О-09.22.2</t>
  </si>
  <si>
    <t>Всего по ППССЗ</t>
  </si>
  <si>
    <t>отделение с. Большое Сорокино</t>
  </si>
  <si>
    <t>С.МП-09.23.1</t>
  </si>
  <si>
    <t>Елагина В.А</t>
  </si>
  <si>
    <t>С.МТ-09.22.2</t>
  </si>
  <si>
    <t>С.ПР-09.22.2</t>
  </si>
  <si>
    <t>Гулин Л.В,</t>
  </si>
  <si>
    <t>С.ПР-09.20.3</t>
  </si>
  <si>
    <t>Кравченко В.Е.</t>
  </si>
  <si>
    <t>С.АМ-09.21.3</t>
  </si>
  <si>
    <t>С.ПК-09.21.3</t>
  </si>
  <si>
    <t>Петрова (Михайлова)Н.В.</t>
  </si>
  <si>
    <t>С.ПК-09.21.1</t>
  </si>
  <si>
    <t>Десятова В.А.</t>
  </si>
  <si>
    <t>С.О-09.23.1</t>
  </si>
  <si>
    <t>С.О-09.22.2</t>
  </si>
  <si>
    <t>отделение с. Казанское</t>
  </si>
  <si>
    <t>К.ЭМ-09.22.2</t>
  </si>
  <si>
    <t>К.ПК.09.17.4</t>
  </si>
  <si>
    <t>Дудоладова (Попова) К. С.</t>
  </si>
  <si>
    <t>К.ПК-09.22.1</t>
  </si>
  <si>
    <t>Неприпасенко Л.В., Серова Т.Н.</t>
  </si>
  <si>
    <t>К.ПК-09.22.2</t>
  </si>
  <si>
    <t>Сироткина М.В.</t>
  </si>
  <si>
    <t>К.ПК-09.20.4</t>
  </si>
  <si>
    <t>К.СВ-09.22.1</t>
  </si>
  <si>
    <t>Жеребухин Е.Н.</t>
  </si>
  <si>
    <t>К.СВ-09.22.2</t>
  </si>
  <si>
    <t>К.СВ-09.20.3</t>
  </si>
  <si>
    <t>Карпуцын А.А.</t>
  </si>
  <si>
    <t>К.АМ-09.21.3</t>
  </si>
  <si>
    <t>Ярков В.Е., Васильева С.С.</t>
  </si>
  <si>
    <t>К.АМ-09.23.1</t>
  </si>
  <si>
    <t>Шапкин М.В</t>
  </si>
  <si>
    <t>К.ПР-09.21.1</t>
  </si>
  <si>
    <t>Штрикер И.А.</t>
  </si>
  <si>
    <t>К.ПР-09.23.1</t>
  </si>
  <si>
    <t>К.ПР-09.21.3</t>
  </si>
  <si>
    <t>К.ТМ-09.21.3</t>
  </si>
  <si>
    <t>Николаенко Д.В.</t>
  </si>
  <si>
    <t>К.МП-09.23.1</t>
  </si>
  <si>
    <t>Соколов Е.Э.</t>
  </si>
  <si>
    <t>К.О-09.22.2</t>
  </si>
  <si>
    <t>К.О-09.23.1</t>
  </si>
  <si>
    <t>К.СА-09.22.1</t>
  </si>
  <si>
    <t>Итого по отделениям</t>
  </si>
  <si>
    <t>ИТОГО ОВЗ</t>
  </si>
  <si>
    <t>ИТОГО СА</t>
  </si>
  <si>
    <t>ИТОГО квалифицированных рабочих и служащих</t>
  </si>
  <si>
    <t>ИТОГО специалистов среднего звена</t>
  </si>
  <si>
    <t>ВСЕГО ПО ОЧНОЙ ФОРМЕ ОБУЧЕНИЯ</t>
  </si>
  <si>
    <t>заочная форма обучения</t>
  </si>
  <si>
    <t>МЕХ-23-3</t>
  </si>
  <si>
    <t>МЕХ-21-2</t>
  </si>
  <si>
    <t>Григорьев Е.Д.</t>
  </si>
  <si>
    <t>ЗМЭЛ-20-3</t>
  </si>
  <si>
    <t>Невежин Ю.Ю.</t>
  </si>
  <si>
    <t>СТР-23-1</t>
  </si>
  <si>
    <t>Всего по заочному отделению г. Ишим</t>
  </si>
  <si>
    <t>ИТОГО по ИМТ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</si>
</sst>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Calibri"/>
    </font>
    <font>
      <sz val="10"/>
      <color theme="1"/>
      <name val="Arial"/>
      <scheme val="minor"/>
    </font>
    <font>
      <b/>
      <sz val="11"/>
      <name val="&quot;Times New Roman&quot;"/>
    </font>
    <font>
      <sz val="11"/>
      <name val="&quot;Times New Roman&quot;"/>
    </font>
    <font>
      <sz val="11"/>
      <color indexed="2"/>
      <name val="&quot;Times New Roman&quot;"/>
    </font>
    <font>
      <b/>
      <sz val="8"/>
      <name val="&quot;Times New Roman&quot;"/>
    </font>
    <font>
      <b/>
      <sz val="12"/>
      <name val="&quot;Times New Roman&quot;"/>
    </font>
    <font>
      <sz val="10"/>
      <name val="&quot;Times New Roman&quot;"/>
    </font>
    <font>
      <b/>
      <sz val="10"/>
      <name val="&quot;Times New Roman&quot;"/>
    </font>
    <font>
      <sz val="10"/>
      <color theme="1"/>
      <name val="&quot;Times New Roman&quot;, serif"/>
    </font>
    <font>
      <sz val="10"/>
      <name val="&quot;Times New Roman&quot;, serif"/>
    </font>
    <font>
      <sz val="12"/>
      <name val="&quot;Times New Roman&quot;"/>
    </font>
    <font>
      <sz val="10"/>
      <color theme="1"/>
      <name val="&quot;Times New Roman&quot;"/>
    </font>
    <font>
      <sz val="10"/>
      <color rgb="FF00B0F0"/>
      <name val="&quot;Times New Roman&quot;"/>
    </font>
    <font>
      <b/>
      <sz val="12"/>
      <color indexed="2"/>
      <name val="&quot;Times New Roman&quot;"/>
    </font>
    <font>
      <b/>
      <sz val="12"/>
      <color rgb="FF34A853"/>
      <name val="&quot;Times New Roman&quot;"/>
    </font>
    <font>
      <b/>
      <sz val="10"/>
      <color rgb="FF34A853"/>
      <name val="&quot;Times New Roman&quot;"/>
    </font>
    <font>
      <sz val="10"/>
      <color rgb="FF34A853"/>
      <name val="&quot;Times New Roman&quot;"/>
    </font>
    <font>
      <b/>
      <sz val="10"/>
      <color rgb="FFFBBC04"/>
      <name val="&quot;Times New Roman&quot;"/>
    </font>
    <font>
      <b/>
      <sz val="10"/>
      <color rgb="FF538DD5"/>
      <name val="&quot;Times New Roman&quot;"/>
    </font>
    <font>
      <b/>
      <sz val="10"/>
      <color rgb="FF7030A0"/>
      <name val="&quot;Times New Roman&quot;"/>
    </font>
    <font>
      <b/>
      <sz val="10"/>
      <color rgb="FF002060"/>
      <name val="&quot;Times New Roman&quot;"/>
    </font>
    <font>
      <b/>
      <sz val="10"/>
      <color indexed="2"/>
      <name val="&quot;Times New Roman&quot;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rgb="FF8DB4E2"/>
        <bgColor rgb="FF8DB4E2"/>
      </patternFill>
    </fill>
    <fill>
      <patternFill patternType="solid">
        <fgColor rgb="FFB3B3B3"/>
        <bgColor rgb="FFB3B3B3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3"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0" borderId="14" xfId="0" applyFont="1" applyBorder="1"/>
    <xf numFmtId="0" fontId="9" fillId="4" borderId="14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8" xfId="0" applyFont="1" applyBorder="1"/>
    <xf numFmtId="0" fontId="7" fillId="0" borderId="2" xfId="0" applyFont="1" applyBorder="1"/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8" fillId="2" borderId="1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0" xfId="0" applyFont="1" applyBorder="1"/>
    <xf numFmtId="0" fontId="10" fillId="0" borderId="10" xfId="0" applyFont="1" applyBorder="1" applyAlignment="1">
      <alignment wrapText="1"/>
    </xf>
    <xf numFmtId="0" fontId="11" fillId="0" borderId="14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7" fillId="3" borderId="13" xfId="0" applyFont="1" applyFill="1" applyBorder="1" applyAlignment="1">
      <alignment horizontal="center"/>
    </xf>
    <xf numFmtId="0" fontId="7" fillId="3" borderId="10" xfId="0" applyFont="1" applyFill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7" fillId="3" borderId="14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4" borderId="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3" borderId="5" xfId="0" applyFont="1" applyFill="1" applyBorder="1"/>
    <xf numFmtId="0" fontId="7" fillId="3" borderId="10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1" fillId="0" borderId="0" xfId="0" applyFont="1"/>
    <xf numFmtId="0" fontId="7" fillId="3" borderId="5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3" borderId="14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5" borderId="14" xfId="0" applyFont="1" applyFill="1" applyBorder="1" applyAlignment="1">
      <alignment horizontal="center" vertical="top"/>
    </xf>
    <xf numFmtId="0" fontId="13" fillId="0" borderId="10" xfId="0" applyFont="1" applyBorder="1"/>
    <xf numFmtId="0" fontId="7" fillId="3" borderId="8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left"/>
    </xf>
    <xf numFmtId="0" fontId="7" fillId="3" borderId="2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3" borderId="4" xfId="0" applyFont="1" applyFill="1" applyBorder="1"/>
    <xf numFmtId="0" fontId="8" fillId="5" borderId="10" xfId="0" applyFont="1" applyFill="1" applyBorder="1" applyAlignment="1">
      <alignment horizontal="center"/>
    </xf>
    <xf numFmtId="0" fontId="3" fillId="3" borderId="14" xfId="0" applyFont="1" applyFill="1" applyBorder="1"/>
    <xf numFmtId="0" fontId="7" fillId="0" borderId="12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16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0" borderId="4" xfId="0" applyFont="1" applyBorder="1"/>
    <xf numFmtId="0" fontId="16" fillId="0" borderId="13" xfId="0" applyFont="1" applyBorder="1" applyAlignment="1">
      <alignment horizontal="left"/>
    </xf>
    <xf numFmtId="0" fontId="7" fillId="0" borderId="9" xfId="0" applyFont="1" applyBorder="1"/>
    <xf numFmtId="0" fontId="16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7" fillId="0" borderId="20" xfId="0" applyFont="1" applyBorder="1"/>
    <xf numFmtId="0" fontId="7" fillId="0" borderId="22" xfId="0" applyFont="1" applyBorder="1"/>
    <xf numFmtId="0" fontId="19" fillId="0" borderId="10" xfId="0" applyFont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7" fillId="0" borderId="24" xfId="0" applyFont="1" applyBorder="1"/>
    <xf numFmtId="0" fontId="22" fillId="0" borderId="27" xfId="0" applyFont="1" applyBorder="1" applyAlignment="1">
      <alignment horizontal="center"/>
    </xf>
    <xf numFmtId="0" fontId="22" fillId="5" borderId="27" xfId="0" applyFont="1" applyFill="1" applyBorder="1" applyAlignment="1">
      <alignment horizontal="center"/>
    </xf>
    <xf numFmtId="0" fontId="7" fillId="0" borderId="28" xfId="0" applyFont="1" applyBorder="1"/>
    <xf numFmtId="0" fontId="7" fillId="0" borderId="5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8" fillId="8" borderId="8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5" borderId="31" xfId="0" applyFont="1" applyFill="1" applyBorder="1" applyAlignment="1">
      <alignment horizontal="center"/>
    </xf>
    <xf numFmtId="0" fontId="22" fillId="5" borderId="35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07"/>
  <sheetViews>
    <sheetView tabSelected="1" topLeftCell="A31" workbookViewId="0">
      <selection activeCell="T208" sqref="T208"/>
    </sheetView>
  </sheetViews>
  <sheetFormatPr defaultColWidth="12.42578125" defaultRowHeight="15.75" customHeight="1"/>
  <cols>
    <col min="1" max="1" width="5.42578125" customWidth="1"/>
    <col min="2" max="2" width="14.28515625" customWidth="1"/>
    <col min="3" max="3" width="6.7109375" customWidth="1"/>
    <col min="4" max="4" width="6.140625" customWidth="1"/>
    <col min="5" max="5" width="6.7109375" customWidth="1"/>
    <col min="6" max="6" width="5.7109375" customWidth="1"/>
    <col min="7" max="7" width="6.7109375" customWidth="1"/>
    <col min="8" max="8" width="5.28515625" customWidth="1"/>
    <col min="9" max="9" width="6.7109375" customWidth="1"/>
    <col min="10" max="10" width="6.42578125" customWidth="1"/>
    <col min="11" max="11" width="6.28515625" customWidth="1"/>
    <col min="12" max="12" width="6" customWidth="1"/>
    <col min="13" max="13" width="6.42578125" customWidth="1"/>
    <col min="14" max="14" width="5.85546875" customWidth="1"/>
    <col min="15" max="15" width="6" customWidth="1"/>
    <col min="16" max="16" width="6.42578125" customWidth="1"/>
    <col min="17" max="17" width="5.5703125" customWidth="1"/>
    <col min="18" max="18" width="19.5703125" customWidth="1"/>
  </cols>
  <sheetData>
    <row r="1" spans="1:18" ht="1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15">
      <c r="A2" s="228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</row>
    <row r="3" spans="1:18" ht="15">
      <c r="A3" s="1"/>
      <c r="B3" s="1"/>
      <c r="C3" s="1"/>
      <c r="D3" s="1"/>
      <c r="E3" s="228" t="s">
        <v>2</v>
      </c>
      <c r="F3" s="228"/>
      <c r="G3" s="228"/>
      <c r="H3" s="228"/>
      <c r="I3" s="228"/>
      <c r="J3" s="2"/>
      <c r="K3" s="2"/>
      <c r="L3" s="1"/>
      <c r="M3" s="1"/>
      <c r="N3" s="1"/>
      <c r="O3" s="1"/>
      <c r="P3" s="1"/>
      <c r="Q3" s="1"/>
      <c r="R3" s="1"/>
    </row>
    <row r="4" spans="1:18" ht="27.75" customHeight="1">
      <c r="A4" s="229" t="s">
        <v>3</v>
      </c>
      <c r="B4" s="231" t="s">
        <v>4</v>
      </c>
      <c r="C4" s="233" t="s">
        <v>5</v>
      </c>
      <c r="D4" s="233" t="s">
        <v>6</v>
      </c>
      <c r="E4" s="233" t="s">
        <v>7</v>
      </c>
      <c r="F4" s="233" t="s">
        <v>6</v>
      </c>
      <c r="G4" s="235" t="s">
        <v>8</v>
      </c>
      <c r="H4" s="233" t="s">
        <v>6</v>
      </c>
      <c r="I4" s="237" t="s">
        <v>9</v>
      </c>
      <c r="J4" s="239" t="s">
        <v>10</v>
      </c>
      <c r="K4" s="240"/>
      <c r="L4" s="240"/>
      <c r="M4" s="239"/>
      <c r="N4" s="240" t="s">
        <v>11</v>
      </c>
      <c r="O4" s="240"/>
      <c r="P4" s="240"/>
      <c r="Q4" s="240"/>
      <c r="R4" s="241" t="s">
        <v>12</v>
      </c>
    </row>
    <row r="5" spans="1:18" ht="12.75">
      <c r="A5" s="230"/>
      <c r="B5" s="232"/>
      <c r="C5" s="234"/>
      <c r="D5" s="234"/>
      <c r="E5" s="234"/>
      <c r="F5" s="234"/>
      <c r="G5" s="236"/>
      <c r="H5" s="234"/>
      <c r="I5" s="238"/>
      <c r="J5" s="3" t="s">
        <v>13</v>
      </c>
      <c r="K5" s="3" t="s">
        <v>6</v>
      </c>
      <c r="L5" s="3" t="s">
        <v>14</v>
      </c>
      <c r="M5" s="3" t="s">
        <v>6</v>
      </c>
      <c r="N5" s="3" t="s">
        <v>13</v>
      </c>
      <c r="O5" s="3" t="s">
        <v>6</v>
      </c>
      <c r="P5" s="3" t="s">
        <v>14</v>
      </c>
      <c r="Q5" s="4" t="s">
        <v>6</v>
      </c>
      <c r="R5" s="242"/>
    </row>
    <row r="6" spans="1:18">
      <c r="A6" s="218" t="s">
        <v>15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>
      <c r="A7" s="218" t="s">
        <v>16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</row>
    <row r="8" spans="1:18" ht="12.75">
      <c r="A8" s="5">
        <v>1</v>
      </c>
      <c r="B8" s="6" t="s">
        <v>17</v>
      </c>
      <c r="C8" s="6">
        <v>25</v>
      </c>
      <c r="D8" s="6"/>
      <c r="E8" s="6">
        <v>25</v>
      </c>
      <c r="F8" s="6"/>
      <c r="G8" s="6"/>
      <c r="H8" s="7"/>
      <c r="I8" s="8">
        <v>24</v>
      </c>
      <c r="J8" s="6">
        <v>25</v>
      </c>
      <c r="K8" s="9"/>
      <c r="L8" s="10">
        <v>0</v>
      </c>
      <c r="M8" s="9"/>
      <c r="N8" s="9"/>
      <c r="O8" s="9"/>
      <c r="P8" s="9"/>
      <c r="Q8" s="9"/>
      <c r="R8" s="11"/>
    </row>
    <row r="9" spans="1:18" ht="12.75">
      <c r="A9" s="12">
        <v>2</v>
      </c>
      <c r="B9" s="5" t="s">
        <v>18</v>
      </c>
      <c r="C9" s="10">
        <v>24</v>
      </c>
      <c r="D9" s="10"/>
      <c r="E9" s="10">
        <v>24</v>
      </c>
      <c r="F9" s="10"/>
      <c r="G9" s="10"/>
      <c r="H9" s="13"/>
      <c r="I9" s="14">
        <v>18</v>
      </c>
      <c r="J9" s="10">
        <v>24</v>
      </c>
      <c r="K9" s="15"/>
      <c r="L9" s="16">
        <v>0</v>
      </c>
      <c r="M9" s="15"/>
      <c r="N9" s="15"/>
      <c r="O9" s="15"/>
      <c r="P9" s="15"/>
      <c r="Q9" s="15"/>
      <c r="R9" s="15"/>
    </row>
    <row r="10" spans="1:18" ht="12.75">
      <c r="A10" s="17">
        <v>3</v>
      </c>
      <c r="B10" s="16" t="s">
        <v>19</v>
      </c>
      <c r="C10" s="16">
        <v>24</v>
      </c>
      <c r="D10" s="16"/>
      <c r="E10" s="16">
        <v>24</v>
      </c>
      <c r="F10" s="15"/>
      <c r="G10" s="15"/>
      <c r="H10" s="18"/>
      <c r="I10" s="19">
        <v>0</v>
      </c>
      <c r="J10" s="16">
        <v>24</v>
      </c>
      <c r="K10" s="15"/>
      <c r="L10" s="16">
        <v>0</v>
      </c>
      <c r="M10" s="15"/>
      <c r="N10" s="15"/>
      <c r="O10" s="15"/>
      <c r="P10" s="15"/>
      <c r="Q10" s="15"/>
      <c r="R10" s="15"/>
    </row>
    <row r="11" spans="1:18" ht="12.75">
      <c r="A11" s="17">
        <v>4</v>
      </c>
      <c r="B11" s="16" t="s">
        <v>20</v>
      </c>
      <c r="C11" s="20">
        <v>20</v>
      </c>
      <c r="D11" s="20">
        <v>1</v>
      </c>
      <c r="E11" s="20">
        <v>20</v>
      </c>
      <c r="F11" s="20">
        <v>1</v>
      </c>
      <c r="G11" s="21"/>
      <c r="H11" s="22"/>
      <c r="I11" s="19">
        <v>0</v>
      </c>
      <c r="J11" s="20">
        <v>20</v>
      </c>
      <c r="K11" s="20">
        <v>1</v>
      </c>
      <c r="L11" s="20">
        <v>0</v>
      </c>
      <c r="M11" s="21"/>
      <c r="N11" s="16"/>
      <c r="O11" s="16"/>
      <c r="P11" s="15"/>
      <c r="Q11" s="15"/>
      <c r="R11" s="23" t="s">
        <v>21</v>
      </c>
    </row>
    <row r="12" spans="1:18" ht="12.75">
      <c r="A12" s="17">
        <v>5</v>
      </c>
      <c r="B12" s="16" t="s">
        <v>22</v>
      </c>
      <c r="C12" s="16">
        <v>25</v>
      </c>
      <c r="D12" s="16"/>
      <c r="E12" s="16">
        <v>25</v>
      </c>
      <c r="F12" s="16"/>
      <c r="G12" s="16"/>
      <c r="H12" s="13"/>
      <c r="I12" s="19">
        <v>21</v>
      </c>
      <c r="J12" s="16">
        <v>15</v>
      </c>
      <c r="K12" s="16"/>
      <c r="L12" s="16">
        <v>10</v>
      </c>
      <c r="M12" s="16"/>
      <c r="N12" s="16"/>
      <c r="O12" s="16"/>
      <c r="P12" s="16"/>
      <c r="Q12" s="16"/>
      <c r="R12" s="23"/>
    </row>
    <row r="13" spans="1:18" ht="12.75">
      <c r="A13" s="17">
        <v>6</v>
      </c>
      <c r="B13" s="16" t="s">
        <v>23</v>
      </c>
      <c r="C13" s="16">
        <v>21</v>
      </c>
      <c r="D13" s="16"/>
      <c r="E13" s="16">
        <v>21</v>
      </c>
      <c r="F13" s="16"/>
      <c r="G13" s="16"/>
      <c r="H13" s="13"/>
      <c r="I13" s="19">
        <v>12</v>
      </c>
      <c r="J13" s="16">
        <v>13</v>
      </c>
      <c r="K13" s="16"/>
      <c r="L13" s="16">
        <v>8</v>
      </c>
      <c r="M13" s="16"/>
      <c r="N13" s="16"/>
      <c r="O13" s="16"/>
      <c r="P13" s="16"/>
      <c r="Q13" s="16"/>
      <c r="R13" s="23"/>
    </row>
    <row r="14" spans="1:18" ht="12.75">
      <c r="A14" s="12">
        <v>7</v>
      </c>
      <c r="B14" s="17" t="s">
        <v>24</v>
      </c>
      <c r="C14" s="16">
        <v>21</v>
      </c>
      <c r="D14" s="16">
        <v>1</v>
      </c>
      <c r="E14" s="16">
        <v>21</v>
      </c>
      <c r="F14" s="16">
        <v>1</v>
      </c>
      <c r="G14" s="16"/>
      <c r="H14" s="13"/>
      <c r="I14" s="19">
        <v>0</v>
      </c>
      <c r="J14" s="16">
        <v>6</v>
      </c>
      <c r="K14" s="16">
        <v>1</v>
      </c>
      <c r="L14" s="16">
        <v>14</v>
      </c>
      <c r="M14" s="16"/>
      <c r="N14" s="16">
        <v>1</v>
      </c>
      <c r="O14" s="16"/>
      <c r="P14" s="16"/>
      <c r="Q14" s="16"/>
      <c r="R14" s="23" t="s">
        <v>25</v>
      </c>
    </row>
    <row r="15" spans="1:18" ht="51">
      <c r="A15" s="12">
        <v>8</v>
      </c>
      <c r="B15" s="17" t="s">
        <v>26</v>
      </c>
      <c r="C15" s="20">
        <v>26</v>
      </c>
      <c r="D15" s="16">
        <v>4</v>
      </c>
      <c r="E15" s="16">
        <v>26</v>
      </c>
      <c r="F15" s="16">
        <v>4</v>
      </c>
      <c r="G15" s="16"/>
      <c r="H15" s="13"/>
      <c r="I15" s="19">
        <v>1</v>
      </c>
      <c r="J15" s="16"/>
      <c r="K15" s="16"/>
      <c r="L15" s="16"/>
      <c r="M15" s="16"/>
      <c r="N15" s="16">
        <v>14</v>
      </c>
      <c r="O15" s="16">
        <v>2</v>
      </c>
      <c r="P15" s="16">
        <v>12</v>
      </c>
      <c r="Q15" s="16">
        <v>2</v>
      </c>
      <c r="R15" s="24" t="s">
        <v>27</v>
      </c>
    </row>
    <row r="16" spans="1:18" ht="25.5">
      <c r="A16" s="12">
        <v>9</v>
      </c>
      <c r="B16" s="17" t="s">
        <v>28</v>
      </c>
      <c r="C16" s="20">
        <v>16</v>
      </c>
      <c r="D16" s="16">
        <v>2</v>
      </c>
      <c r="E16" s="16">
        <v>16</v>
      </c>
      <c r="F16" s="16">
        <v>2</v>
      </c>
      <c r="G16" s="16"/>
      <c r="H16" s="13"/>
      <c r="I16" s="19">
        <v>0</v>
      </c>
      <c r="J16" s="16"/>
      <c r="K16" s="16"/>
      <c r="L16" s="16">
        <v>0</v>
      </c>
      <c r="M16" s="16"/>
      <c r="N16" s="16">
        <v>10</v>
      </c>
      <c r="O16" s="16"/>
      <c r="P16" s="16">
        <v>6</v>
      </c>
      <c r="Q16" s="16">
        <v>2</v>
      </c>
      <c r="R16" s="25" t="s">
        <v>29</v>
      </c>
    </row>
    <row r="17" spans="1:18" ht="12.75">
      <c r="A17" s="12">
        <v>10</v>
      </c>
      <c r="B17" s="17" t="s">
        <v>30</v>
      </c>
      <c r="C17" s="20">
        <v>12</v>
      </c>
      <c r="D17" s="16"/>
      <c r="E17" s="16">
        <v>12</v>
      </c>
      <c r="F17" s="16"/>
      <c r="G17" s="16"/>
      <c r="H17" s="13"/>
      <c r="I17" s="19">
        <v>0</v>
      </c>
      <c r="J17" s="16"/>
      <c r="K17" s="16"/>
      <c r="L17" s="16">
        <v>0</v>
      </c>
      <c r="M17" s="16"/>
      <c r="N17" s="16">
        <v>11</v>
      </c>
      <c r="O17" s="16"/>
      <c r="P17" s="16">
        <v>1</v>
      </c>
      <c r="Q17" s="16"/>
      <c r="R17" s="23"/>
    </row>
    <row r="18" spans="1:18" ht="12.75">
      <c r="A18" s="12">
        <v>11</v>
      </c>
      <c r="B18" s="17" t="s">
        <v>31</v>
      </c>
      <c r="C18" s="16">
        <v>22</v>
      </c>
      <c r="D18" s="16"/>
      <c r="E18" s="16">
        <v>22</v>
      </c>
      <c r="F18" s="16"/>
      <c r="G18" s="16"/>
      <c r="H18" s="13"/>
      <c r="I18" s="19">
        <v>22</v>
      </c>
      <c r="J18" s="16">
        <v>4</v>
      </c>
      <c r="K18" s="16"/>
      <c r="L18" s="16">
        <v>18</v>
      </c>
      <c r="M18" s="16"/>
      <c r="N18" s="16"/>
      <c r="O18" s="16"/>
      <c r="P18" s="16"/>
      <c r="Q18" s="16"/>
      <c r="R18" s="23"/>
    </row>
    <row r="19" spans="1:18" ht="12.75">
      <c r="A19" s="12">
        <v>12</v>
      </c>
      <c r="B19" s="17" t="s">
        <v>32</v>
      </c>
      <c r="C19" s="16">
        <v>22</v>
      </c>
      <c r="D19" s="16">
        <v>1</v>
      </c>
      <c r="E19" s="16">
        <v>22</v>
      </c>
      <c r="F19" s="16">
        <v>1</v>
      </c>
      <c r="G19" s="16"/>
      <c r="H19" s="13"/>
      <c r="I19" s="19">
        <v>12</v>
      </c>
      <c r="J19" s="16">
        <v>3</v>
      </c>
      <c r="K19" s="16">
        <v>1</v>
      </c>
      <c r="L19" s="16">
        <v>19</v>
      </c>
      <c r="M19" s="16"/>
      <c r="N19" s="16"/>
      <c r="O19" s="16"/>
      <c r="P19" s="16"/>
      <c r="Q19" s="16"/>
      <c r="R19" s="26" t="s">
        <v>33</v>
      </c>
    </row>
    <row r="20" spans="1:18" ht="12.75">
      <c r="A20" s="12">
        <v>13</v>
      </c>
      <c r="B20" s="17" t="s">
        <v>34</v>
      </c>
      <c r="C20" s="16">
        <v>21</v>
      </c>
      <c r="D20" s="16">
        <v>1</v>
      </c>
      <c r="E20" s="16">
        <v>21</v>
      </c>
      <c r="F20" s="16">
        <v>1</v>
      </c>
      <c r="G20" s="16"/>
      <c r="H20" s="13"/>
      <c r="I20" s="19">
        <v>0</v>
      </c>
      <c r="J20" s="16"/>
      <c r="K20" s="16"/>
      <c r="L20" s="16">
        <v>21</v>
      </c>
      <c r="M20" s="16">
        <v>1</v>
      </c>
      <c r="N20" s="16"/>
      <c r="O20" s="16"/>
      <c r="P20" s="16"/>
      <c r="Q20" s="16"/>
      <c r="R20" s="27" t="s">
        <v>35</v>
      </c>
    </row>
    <row r="21" spans="1:18" ht="12.75">
      <c r="A21" s="12">
        <v>14</v>
      </c>
      <c r="B21" s="28" t="s">
        <v>36</v>
      </c>
      <c r="C21" s="29">
        <v>25</v>
      </c>
      <c r="D21" s="29">
        <v>1</v>
      </c>
      <c r="E21" s="29">
        <v>25</v>
      </c>
      <c r="F21" s="29">
        <v>1</v>
      </c>
      <c r="G21" s="29"/>
      <c r="H21" s="13"/>
      <c r="I21" s="30">
        <v>20</v>
      </c>
      <c r="J21" s="29">
        <v>19</v>
      </c>
      <c r="K21" s="29">
        <v>1</v>
      </c>
      <c r="L21" s="29">
        <v>6</v>
      </c>
      <c r="M21" s="29"/>
      <c r="N21" s="29"/>
      <c r="O21" s="29"/>
      <c r="P21" s="29"/>
      <c r="Q21" s="29"/>
      <c r="R21" s="31" t="s">
        <v>37</v>
      </c>
    </row>
    <row r="22" spans="1:18" ht="12.75">
      <c r="A22" s="12">
        <v>15</v>
      </c>
      <c r="B22" s="28" t="s">
        <v>38</v>
      </c>
      <c r="C22" s="32">
        <v>24</v>
      </c>
      <c r="D22" s="32"/>
      <c r="E22" s="32">
        <v>24</v>
      </c>
      <c r="F22" s="32"/>
      <c r="G22" s="32"/>
      <c r="H22" s="33"/>
      <c r="I22" s="34">
        <v>11</v>
      </c>
      <c r="J22" s="32">
        <v>22</v>
      </c>
      <c r="K22" s="32"/>
      <c r="L22" s="32">
        <v>2</v>
      </c>
      <c r="M22" s="32"/>
      <c r="N22" s="32"/>
      <c r="O22" s="32"/>
      <c r="P22" s="32"/>
      <c r="Q22" s="32"/>
      <c r="R22" s="23"/>
    </row>
    <row r="23" spans="1:18" ht="12.75">
      <c r="A23" s="12">
        <v>16</v>
      </c>
      <c r="B23" s="28" t="s">
        <v>39</v>
      </c>
      <c r="C23" s="35">
        <v>24</v>
      </c>
      <c r="D23" s="35"/>
      <c r="E23" s="35">
        <v>24</v>
      </c>
      <c r="F23" s="35"/>
      <c r="G23" s="35"/>
      <c r="H23" s="33"/>
      <c r="I23" s="36">
        <v>0</v>
      </c>
      <c r="J23" s="35">
        <v>21</v>
      </c>
      <c r="K23" s="35"/>
      <c r="L23" s="35">
        <v>3</v>
      </c>
      <c r="M23" s="35"/>
      <c r="N23" s="35"/>
      <c r="O23" s="35"/>
      <c r="P23" s="35"/>
      <c r="Q23" s="35"/>
      <c r="R23" s="23"/>
    </row>
    <row r="24" spans="1:18" ht="12.75">
      <c r="A24" s="37">
        <v>17</v>
      </c>
      <c r="B24" s="38" t="s">
        <v>40</v>
      </c>
      <c r="C24" s="39">
        <v>25</v>
      </c>
      <c r="D24" s="39">
        <v>1</v>
      </c>
      <c r="E24" s="39">
        <v>25</v>
      </c>
      <c r="F24" s="39">
        <v>1</v>
      </c>
      <c r="G24" s="39"/>
      <c r="H24" s="33"/>
      <c r="I24" s="40">
        <v>0</v>
      </c>
      <c r="J24" s="39"/>
      <c r="K24" s="39"/>
      <c r="L24" s="39"/>
      <c r="M24" s="39"/>
      <c r="N24" s="39">
        <v>21</v>
      </c>
      <c r="O24" s="39">
        <v>1</v>
      </c>
      <c r="P24" s="39">
        <v>4</v>
      </c>
      <c r="Q24" s="39"/>
      <c r="R24" s="41" t="s">
        <v>41</v>
      </c>
    </row>
    <row r="25" spans="1:18" ht="12.75">
      <c r="A25" s="42">
        <v>18</v>
      </c>
      <c r="B25" s="43" t="s">
        <v>42</v>
      </c>
      <c r="C25" s="44">
        <v>25</v>
      </c>
      <c r="D25" s="45"/>
      <c r="E25" s="45">
        <v>25</v>
      </c>
      <c r="F25" s="45"/>
      <c r="G25" s="45"/>
      <c r="H25" s="33"/>
      <c r="I25" s="46">
        <v>23</v>
      </c>
      <c r="J25" s="45">
        <v>25</v>
      </c>
      <c r="K25" s="45"/>
      <c r="L25" s="45"/>
      <c r="M25" s="45"/>
      <c r="N25" s="45"/>
      <c r="O25" s="45"/>
      <c r="P25" s="45"/>
      <c r="Q25" s="45"/>
      <c r="R25" s="27"/>
    </row>
    <row r="26" spans="1:18" ht="12.75">
      <c r="A26" s="47">
        <v>19</v>
      </c>
      <c r="B26" s="48" t="s">
        <v>43</v>
      </c>
      <c r="C26" s="5">
        <v>25</v>
      </c>
      <c r="D26" s="10"/>
      <c r="E26" s="10">
        <v>25</v>
      </c>
      <c r="F26" s="10"/>
      <c r="G26" s="32"/>
      <c r="H26" s="33"/>
      <c r="I26" s="34">
        <v>16</v>
      </c>
      <c r="J26" s="32">
        <v>25</v>
      </c>
      <c r="K26" s="32"/>
      <c r="L26" s="32"/>
      <c r="M26" s="32"/>
      <c r="N26" s="32"/>
      <c r="O26" s="32"/>
      <c r="P26" s="32"/>
      <c r="Q26" s="32"/>
      <c r="R26" s="31"/>
    </row>
    <row r="27" spans="1:18" ht="12.75">
      <c r="A27" s="12">
        <v>20</v>
      </c>
      <c r="B27" s="48" t="s">
        <v>44</v>
      </c>
      <c r="C27" s="17">
        <v>22</v>
      </c>
      <c r="D27" s="16"/>
      <c r="E27" s="16">
        <v>22</v>
      </c>
      <c r="F27" s="16"/>
      <c r="G27" s="35"/>
      <c r="H27" s="33"/>
      <c r="I27" s="36">
        <v>0</v>
      </c>
      <c r="J27" s="35">
        <v>22</v>
      </c>
      <c r="K27" s="35"/>
      <c r="L27" s="35"/>
      <c r="M27" s="35"/>
      <c r="N27" s="35"/>
      <c r="O27" s="35"/>
      <c r="P27" s="35"/>
      <c r="Q27" s="35"/>
      <c r="R27" s="23"/>
    </row>
    <row r="28" spans="1:18" ht="12.75">
      <c r="A28" s="12">
        <v>21</v>
      </c>
      <c r="B28" s="12" t="s">
        <v>45</v>
      </c>
      <c r="C28" s="17">
        <v>23</v>
      </c>
      <c r="D28" s="16"/>
      <c r="E28" s="16">
        <v>23</v>
      </c>
      <c r="F28" s="16"/>
      <c r="G28" s="35"/>
      <c r="H28" s="33"/>
      <c r="I28" s="36">
        <v>1</v>
      </c>
      <c r="J28" s="35"/>
      <c r="K28" s="35"/>
      <c r="L28" s="35"/>
      <c r="M28" s="35"/>
      <c r="N28" s="35">
        <v>23</v>
      </c>
      <c r="O28" s="35"/>
      <c r="P28" s="35"/>
      <c r="Q28" s="35"/>
      <c r="R28" s="23"/>
    </row>
    <row r="29" spans="1:18" ht="12.75">
      <c r="A29" s="12">
        <v>22</v>
      </c>
      <c r="B29" s="12" t="s">
        <v>46</v>
      </c>
      <c r="C29" s="17">
        <v>10</v>
      </c>
      <c r="D29" s="16">
        <v>1</v>
      </c>
      <c r="E29" s="16">
        <v>10</v>
      </c>
      <c r="F29" s="16">
        <v>1</v>
      </c>
      <c r="G29" s="35"/>
      <c r="H29" s="33"/>
      <c r="I29" s="36">
        <v>0</v>
      </c>
      <c r="J29" s="35"/>
      <c r="K29" s="35"/>
      <c r="L29" s="35"/>
      <c r="M29" s="35"/>
      <c r="N29" s="35">
        <v>10</v>
      </c>
      <c r="O29" s="35">
        <v>1</v>
      </c>
      <c r="P29" s="35"/>
      <c r="Q29" s="35"/>
      <c r="R29" s="23" t="s">
        <v>47</v>
      </c>
    </row>
    <row r="30" spans="1:18" ht="12.75">
      <c r="A30" s="17"/>
      <c r="B30" s="15" t="s">
        <v>48</v>
      </c>
      <c r="C30" s="15">
        <f t="shared" ref="C30:Q30" si="0">SUM(C8:C20)</f>
        <v>279</v>
      </c>
      <c r="D30" s="15">
        <f t="shared" si="0"/>
        <v>10</v>
      </c>
      <c r="E30" s="15">
        <f t="shared" si="0"/>
        <v>279</v>
      </c>
      <c r="F30" s="15">
        <f t="shared" si="0"/>
        <v>10</v>
      </c>
      <c r="G30" s="15">
        <f t="shared" si="0"/>
        <v>0</v>
      </c>
      <c r="H30" s="15">
        <f t="shared" si="0"/>
        <v>0</v>
      </c>
      <c r="I30" s="49">
        <f t="shared" si="0"/>
        <v>110</v>
      </c>
      <c r="J30" s="15">
        <f t="shared" si="0"/>
        <v>134</v>
      </c>
      <c r="K30" s="15">
        <f t="shared" si="0"/>
        <v>3</v>
      </c>
      <c r="L30" s="15">
        <f t="shared" si="0"/>
        <v>90</v>
      </c>
      <c r="M30" s="15">
        <f t="shared" si="0"/>
        <v>1</v>
      </c>
      <c r="N30" s="15">
        <f t="shared" si="0"/>
        <v>36</v>
      </c>
      <c r="O30" s="15">
        <f t="shared" si="0"/>
        <v>2</v>
      </c>
      <c r="P30" s="15">
        <f t="shared" si="0"/>
        <v>19</v>
      </c>
      <c r="Q30" s="15">
        <f t="shared" si="0"/>
        <v>4</v>
      </c>
      <c r="R30" s="23"/>
    </row>
    <row r="31" spans="1:18" ht="12.75">
      <c r="A31" s="50"/>
      <c r="B31" s="51" t="s">
        <v>49</v>
      </c>
      <c r="C31" s="51">
        <f t="shared" ref="C31:Q31" si="1">C21+C22+C23+C24+C25+C26+C27+C28+C29</f>
        <v>203</v>
      </c>
      <c r="D31" s="51">
        <f t="shared" si="1"/>
        <v>3</v>
      </c>
      <c r="E31" s="51">
        <f t="shared" si="1"/>
        <v>203</v>
      </c>
      <c r="F31" s="51">
        <f t="shared" si="1"/>
        <v>3</v>
      </c>
      <c r="G31" s="51">
        <f t="shared" si="1"/>
        <v>0</v>
      </c>
      <c r="H31" s="51">
        <f t="shared" si="1"/>
        <v>0</v>
      </c>
      <c r="I31" s="52">
        <f t="shared" si="1"/>
        <v>71</v>
      </c>
      <c r="J31" s="51">
        <f t="shared" si="1"/>
        <v>134</v>
      </c>
      <c r="K31" s="51">
        <f t="shared" si="1"/>
        <v>1</v>
      </c>
      <c r="L31" s="51">
        <f t="shared" si="1"/>
        <v>11</v>
      </c>
      <c r="M31" s="51">
        <f t="shared" si="1"/>
        <v>0</v>
      </c>
      <c r="N31" s="51">
        <f t="shared" si="1"/>
        <v>54</v>
      </c>
      <c r="O31" s="51">
        <f t="shared" si="1"/>
        <v>2</v>
      </c>
      <c r="P31" s="51">
        <f t="shared" si="1"/>
        <v>4</v>
      </c>
      <c r="Q31" s="51">
        <f t="shared" si="1"/>
        <v>0</v>
      </c>
      <c r="R31" s="23"/>
    </row>
    <row r="32" spans="1:18" ht="12.75">
      <c r="A32" s="226" t="s">
        <v>50</v>
      </c>
      <c r="B32" s="227"/>
      <c r="C32" s="9">
        <f t="shared" ref="C32:Q32" si="2">C30+C31</f>
        <v>482</v>
      </c>
      <c r="D32" s="9">
        <f t="shared" si="2"/>
        <v>13</v>
      </c>
      <c r="E32" s="9">
        <f t="shared" si="2"/>
        <v>482</v>
      </c>
      <c r="F32" s="9">
        <f t="shared" si="2"/>
        <v>13</v>
      </c>
      <c r="G32" s="9">
        <f t="shared" si="2"/>
        <v>0</v>
      </c>
      <c r="H32" s="9">
        <f t="shared" si="2"/>
        <v>0</v>
      </c>
      <c r="I32" s="54">
        <f t="shared" si="2"/>
        <v>181</v>
      </c>
      <c r="J32" s="9">
        <f t="shared" si="2"/>
        <v>268</v>
      </c>
      <c r="K32" s="9">
        <f t="shared" si="2"/>
        <v>4</v>
      </c>
      <c r="L32" s="9">
        <f t="shared" si="2"/>
        <v>101</v>
      </c>
      <c r="M32" s="9">
        <f t="shared" si="2"/>
        <v>1</v>
      </c>
      <c r="N32" s="9">
        <f t="shared" si="2"/>
        <v>90</v>
      </c>
      <c r="O32" s="9">
        <f t="shared" si="2"/>
        <v>4</v>
      </c>
      <c r="P32" s="9">
        <f t="shared" si="2"/>
        <v>23</v>
      </c>
      <c r="Q32" s="9">
        <f t="shared" si="2"/>
        <v>4</v>
      </c>
      <c r="R32" s="23"/>
    </row>
    <row r="33" spans="1:18">
      <c r="A33" s="218" t="s">
        <v>51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</row>
    <row r="34" spans="1:18" ht="12.75">
      <c r="A34" s="5">
        <v>1</v>
      </c>
      <c r="B34" s="10" t="s">
        <v>52</v>
      </c>
      <c r="C34" s="10">
        <v>25</v>
      </c>
      <c r="D34" s="10">
        <v>1</v>
      </c>
      <c r="E34" s="10">
        <v>25</v>
      </c>
      <c r="F34" s="10">
        <v>1</v>
      </c>
      <c r="G34" s="9"/>
      <c r="H34" s="53"/>
      <c r="I34" s="14">
        <v>21</v>
      </c>
      <c r="J34" s="10">
        <v>18</v>
      </c>
      <c r="K34" s="10">
        <v>1</v>
      </c>
      <c r="L34" s="10">
        <v>7</v>
      </c>
      <c r="M34" s="9"/>
      <c r="N34" s="9"/>
      <c r="O34" s="9"/>
      <c r="P34" s="9"/>
      <c r="Q34" s="53"/>
      <c r="R34" s="55" t="s">
        <v>53</v>
      </c>
    </row>
    <row r="35" spans="1:18" ht="12.75">
      <c r="A35" s="17">
        <v>2</v>
      </c>
      <c r="B35" s="16" t="s">
        <v>54</v>
      </c>
      <c r="C35" s="16">
        <v>13</v>
      </c>
      <c r="D35" s="16">
        <v>1</v>
      </c>
      <c r="E35" s="16">
        <v>13</v>
      </c>
      <c r="F35" s="16">
        <v>1</v>
      </c>
      <c r="G35" s="16"/>
      <c r="H35" s="13"/>
      <c r="I35" s="19">
        <v>3</v>
      </c>
      <c r="J35" s="16">
        <v>4</v>
      </c>
      <c r="K35" s="16"/>
      <c r="L35" s="16">
        <v>9</v>
      </c>
      <c r="M35" s="16">
        <v>1</v>
      </c>
      <c r="N35" s="16"/>
      <c r="O35" s="16"/>
      <c r="P35" s="16"/>
      <c r="Q35" s="13"/>
      <c r="R35" s="56" t="s">
        <v>55</v>
      </c>
    </row>
    <row r="36" spans="1:18" ht="55.5" customHeight="1">
      <c r="A36" s="17">
        <v>3</v>
      </c>
      <c r="B36" s="16" t="s">
        <v>56</v>
      </c>
      <c r="C36" s="16">
        <v>22</v>
      </c>
      <c r="D36" s="16">
        <v>3</v>
      </c>
      <c r="E36" s="16">
        <v>22</v>
      </c>
      <c r="F36" s="16">
        <v>3</v>
      </c>
      <c r="G36" s="16"/>
      <c r="H36" s="13"/>
      <c r="I36" s="19">
        <v>0</v>
      </c>
      <c r="J36" s="16">
        <v>10</v>
      </c>
      <c r="K36" s="16"/>
      <c r="L36" s="16">
        <v>12</v>
      </c>
      <c r="M36" s="16">
        <v>3</v>
      </c>
      <c r="N36" s="16"/>
      <c r="O36" s="16"/>
      <c r="P36" s="16"/>
      <c r="Q36" s="13"/>
      <c r="R36" s="57" t="s">
        <v>57</v>
      </c>
    </row>
    <row r="37" spans="1:18" ht="38.25">
      <c r="A37" s="17">
        <v>4</v>
      </c>
      <c r="B37" s="16" t="s">
        <v>58</v>
      </c>
      <c r="C37" s="16">
        <v>15</v>
      </c>
      <c r="D37" s="16">
        <v>3</v>
      </c>
      <c r="E37" s="16">
        <v>15</v>
      </c>
      <c r="F37" s="16">
        <v>3</v>
      </c>
      <c r="G37" s="16"/>
      <c r="H37" s="13"/>
      <c r="I37" s="19">
        <v>0</v>
      </c>
      <c r="J37" s="16">
        <v>2</v>
      </c>
      <c r="K37" s="16"/>
      <c r="L37" s="16">
        <v>13</v>
      </c>
      <c r="M37" s="16">
        <v>3</v>
      </c>
      <c r="N37" s="58"/>
      <c r="O37" s="16"/>
      <c r="P37" s="16"/>
      <c r="Q37" s="13"/>
      <c r="R37" s="59" t="s">
        <v>59</v>
      </c>
    </row>
    <row r="38" spans="1:18" ht="12.75">
      <c r="A38" s="17">
        <v>5</v>
      </c>
      <c r="B38" s="16" t="s">
        <v>60</v>
      </c>
      <c r="C38" s="16">
        <v>26</v>
      </c>
      <c r="D38" s="16">
        <v>1</v>
      </c>
      <c r="E38" s="16">
        <v>26</v>
      </c>
      <c r="F38" s="16">
        <v>1</v>
      </c>
      <c r="G38" s="16"/>
      <c r="H38" s="13"/>
      <c r="I38" s="19">
        <v>24</v>
      </c>
      <c r="J38" s="16">
        <v>11</v>
      </c>
      <c r="K38" s="16"/>
      <c r="L38" s="16">
        <v>15</v>
      </c>
      <c r="M38" s="16">
        <v>1</v>
      </c>
      <c r="N38" s="16"/>
      <c r="O38" s="16"/>
      <c r="P38" s="16"/>
      <c r="Q38" s="13"/>
      <c r="R38" s="56" t="s">
        <v>61</v>
      </c>
    </row>
    <row r="39" spans="1:18" ht="25.5">
      <c r="A39" s="17">
        <v>6</v>
      </c>
      <c r="B39" s="16" t="s">
        <v>62</v>
      </c>
      <c r="C39" s="16">
        <v>19</v>
      </c>
      <c r="D39" s="16">
        <v>3</v>
      </c>
      <c r="E39" s="16">
        <v>19</v>
      </c>
      <c r="F39" s="16">
        <v>3</v>
      </c>
      <c r="G39" s="16"/>
      <c r="H39" s="13"/>
      <c r="I39" s="19">
        <v>11</v>
      </c>
      <c r="J39" s="16">
        <v>10</v>
      </c>
      <c r="K39" s="16"/>
      <c r="L39" s="16">
        <v>9</v>
      </c>
      <c r="M39" s="16">
        <v>3</v>
      </c>
      <c r="N39" s="16"/>
      <c r="O39" s="16"/>
      <c r="P39" s="16"/>
      <c r="Q39" s="13"/>
      <c r="R39" s="59" t="s">
        <v>63</v>
      </c>
    </row>
    <row r="40" spans="1:18" ht="25.5">
      <c r="A40" s="17">
        <v>7</v>
      </c>
      <c r="B40" s="16" t="s">
        <v>64</v>
      </c>
      <c r="C40" s="20">
        <v>20</v>
      </c>
      <c r="D40" s="20">
        <v>2</v>
      </c>
      <c r="E40" s="20">
        <v>20</v>
      </c>
      <c r="F40" s="20">
        <v>2</v>
      </c>
      <c r="G40" s="20"/>
      <c r="H40" s="60"/>
      <c r="I40" s="19">
        <v>0</v>
      </c>
      <c r="J40" s="20">
        <v>5</v>
      </c>
      <c r="K40" s="20">
        <v>1</v>
      </c>
      <c r="L40" s="20">
        <v>15</v>
      </c>
      <c r="M40" s="20">
        <v>1</v>
      </c>
      <c r="N40" s="20"/>
      <c r="O40" s="20"/>
      <c r="P40" s="20"/>
      <c r="Q40" s="60"/>
      <c r="R40" s="61" t="s">
        <v>65</v>
      </c>
    </row>
    <row r="41" spans="1:18" ht="38.25">
      <c r="A41" s="17">
        <v>8</v>
      </c>
      <c r="B41" s="16" t="s">
        <v>66</v>
      </c>
      <c r="C41" s="16">
        <v>18</v>
      </c>
      <c r="D41" s="16">
        <v>2</v>
      </c>
      <c r="E41" s="16">
        <v>18</v>
      </c>
      <c r="F41" s="16">
        <v>2</v>
      </c>
      <c r="G41" s="16"/>
      <c r="H41" s="13"/>
      <c r="I41" s="19">
        <v>0</v>
      </c>
      <c r="J41" s="16">
        <v>6</v>
      </c>
      <c r="K41" s="16"/>
      <c r="L41" s="16">
        <v>12</v>
      </c>
      <c r="M41" s="16">
        <v>2</v>
      </c>
      <c r="N41" s="16"/>
      <c r="O41" s="16"/>
      <c r="P41" s="16"/>
      <c r="Q41" s="13"/>
      <c r="R41" s="59" t="s">
        <v>67</v>
      </c>
    </row>
    <row r="42" spans="1:18" ht="12.75">
      <c r="A42" s="17">
        <v>9</v>
      </c>
      <c r="B42" s="16" t="s">
        <v>68</v>
      </c>
      <c r="C42" s="16">
        <v>25</v>
      </c>
      <c r="D42" s="16">
        <v>1</v>
      </c>
      <c r="E42" s="16">
        <v>25</v>
      </c>
      <c r="F42" s="16">
        <v>1</v>
      </c>
      <c r="G42" s="16"/>
      <c r="H42" s="13"/>
      <c r="I42" s="19">
        <v>21</v>
      </c>
      <c r="J42" s="16">
        <v>8</v>
      </c>
      <c r="K42" s="16"/>
      <c r="L42" s="16">
        <v>17</v>
      </c>
      <c r="M42" s="16">
        <v>1</v>
      </c>
      <c r="N42" s="16"/>
      <c r="O42" s="16"/>
      <c r="P42" s="16"/>
      <c r="Q42" s="13"/>
      <c r="R42" s="56" t="s">
        <v>69</v>
      </c>
    </row>
    <row r="43" spans="1:18" ht="51">
      <c r="A43" s="17">
        <v>10</v>
      </c>
      <c r="B43" s="20" t="s">
        <v>70</v>
      </c>
      <c r="C43" s="16">
        <v>25</v>
      </c>
      <c r="D43" s="16">
        <v>3</v>
      </c>
      <c r="E43" s="16">
        <v>25</v>
      </c>
      <c r="F43" s="16">
        <v>3</v>
      </c>
      <c r="G43" s="16"/>
      <c r="H43" s="13"/>
      <c r="I43" s="19">
        <v>14</v>
      </c>
      <c r="J43" s="20">
        <v>12</v>
      </c>
      <c r="K43" s="20"/>
      <c r="L43" s="20">
        <v>13</v>
      </c>
      <c r="M43" s="16">
        <v>3</v>
      </c>
      <c r="N43" s="16"/>
      <c r="O43" s="16"/>
      <c r="P43" s="16"/>
      <c r="Q43" s="13"/>
      <c r="R43" s="59" t="s">
        <v>71</v>
      </c>
    </row>
    <row r="44" spans="1:18" ht="12.75">
      <c r="A44" s="17">
        <v>11</v>
      </c>
      <c r="B44" s="16" t="s">
        <v>72</v>
      </c>
      <c r="C44" s="16">
        <v>13</v>
      </c>
      <c r="D44" s="16">
        <v>1</v>
      </c>
      <c r="E44" s="16">
        <v>13</v>
      </c>
      <c r="F44" s="16">
        <v>1</v>
      </c>
      <c r="G44" s="16"/>
      <c r="H44" s="13"/>
      <c r="I44" s="19">
        <v>0</v>
      </c>
      <c r="J44" s="16">
        <v>8</v>
      </c>
      <c r="K44" s="16"/>
      <c r="L44" s="16">
        <v>5</v>
      </c>
      <c r="M44" s="16">
        <v>1</v>
      </c>
      <c r="N44" s="16"/>
      <c r="O44" s="16"/>
      <c r="P44" s="16"/>
      <c r="Q44" s="13"/>
      <c r="R44" s="56" t="s">
        <v>73</v>
      </c>
    </row>
    <row r="45" spans="1:18" ht="12.75">
      <c r="A45" s="17">
        <v>12</v>
      </c>
      <c r="B45" s="16" t="s">
        <v>74</v>
      </c>
      <c r="C45" s="16">
        <v>17</v>
      </c>
      <c r="D45" s="16"/>
      <c r="E45" s="16">
        <v>17</v>
      </c>
      <c r="F45" s="16"/>
      <c r="G45" s="16"/>
      <c r="H45" s="13"/>
      <c r="I45" s="19">
        <v>0</v>
      </c>
      <c r="J45" s="16">
        <v>10</v>
      </c>
      <c r="K45" s="16"/>
      <c r="L45" s="16">
        <v>7</v>
      </c>
      <c r="M45" s="16"/>
      <c r="N45" s="16"/>
      <c r="O45" s="16"/>
      <c r="P45" s="16"/>
      <c r="Q45" s="13"/>
      <c r="R45" s="56"/>
    </row>
    <row r="46" spans="1:18" ht="89.25">
      <c r="A46" s="17">
        <v>13</v>
      </c>
      <c r="B46" s="20" t="s">
        <v>75</v>
      </c>
      <c r="C46" s="20">
        <v>27</v>
      </c>
      <c r="D46" s="16">
        <v>6</v>
      </c>
      <c r="E46" s="16">
        <v>27</v>
      </c>
      <c r="F46" s="16">
        <v>6</v>
      </c>
      <c r="G46" s="16"/>
      <c r="H46" s="13"/>
      <c r="I46" s="19">
        <v>0</v>
      </c>
      <c r="J46" s="16"/>
      <c r="K46" s="16"/>
      <c r="L46" s="16"/>
      <c r="M46" s="16"/>
      <c r="N46" s="16">
        <v>8</v>
      </c>
      <c r="O46" s="16">
        <v>2</v>
      </c>
      <c r="P46" s="16">
        <v>19</v>
      </c>
      <c r="Q46" s="13">
        <v>4</v>
      </c>
      <c r="R46" s="59" t="s">
        <v>76</v>
      </c>
    </row>
    <row r="47" spans="1:18" ht="12.75">
      <c r="A47" s="17">
        <v>14</v>
      </c>
      <c r="B47" s="16" t="s">
        <v>77</v>
      </c>
      <c r="C47" s="16">
        <v>11</v>
      </c>
      <c r="D47" s="16">
        <v>1</v>
      </c>
      <c r="E47" s="16">
        <v>11</v>
      </c>
      <c r="F47" s="16">
        <v>1</v>
      </c>
      <c r="G47" s="16"/>
      <c r="H47" s="13"/>
      <c r="I47" s="19">
        <v>0</v>
      </c>
      <c r="J47" s="16"/>
      <c r="K47" s="16"/>
      <c r="L47" s="16"/>
      <c r="M47" s="16"/>
      <c r="N47" s="16">
        <v>4</v>
      </c>
      <c r="O47" s="16"/>
      <c r="P47" s="16">
        <v>7</v>
      </c>
      <c r="Q47" s="13">
        <v>1</v>
      </c>
      <c r="R47" s="56" t="s">
        <v>78</v>
      </c>
    </row>
    <row r="48" spans="1:18" ht="12.75">
      <c r="A48" s="17">
        <v>15</v>
      </c>
      <c r="B48" s="16" t="s">
        <v>79</v>
      </c>
      <c r="C48" s="16">
        <v>15</v>
      </c>
      <c r="D48" s="16">
        <v>1</v>
      </c>
      <c r="E48" s="16">
        <v>15</v>
      </c>
      <c r="F48" s="16">
        <v>1</v>
      </c>
      <c r="G48" s="16"/>
      <c r="H48" s="13"/>
      <c r="I48" s="19">
        <v>0</v>
      </c>
      <c r="J48" s="16"/>
      <c r="K48" s="16"/>
      <c r="L48" s="16"/>
      <c r="M48" s="16"/>
      <c r="N48" s="16">
        <v>9</v>
      </c>
      <c r="O48" s="16"/>
      <c r="P48" s="16">
        <v>6</v>
      </c>
      <c r="Q48" s="13">
        <v>1</v>
      </c>
      <c r="R48" s="56" t="s">
        <v>80</v>
      </c>
    </row>
    <row r="49" spans="1:18" ht="12.75">
      <c r="A49" s="17">
        <v>16</v>
      </c>
      <c r="B49" s="16" t="s">
        <v>81</v>
      </c>
      <c r="C49" s="16">
        <v>25</v>
      </c>
      <c r="D49" s="16">
        <v>1</v>
      </c>
      <c r="E49" s="16">
        <v>25</v>
      </c>
      <c r="F49" s="16">
        <v>1</v>
      </c>
      <c r="G49" s="16"/>
      <c r="H49" s="13"/>
      <c r="I49" s="19">
        <v>24</v>
      </c>
      <c r="J49" s="16">
        <v>5</v>
      </c>
      <c r="K49" s="16"/>
      <c r="L49" s="16">
        <v>20</v>
      </c>
      <c r="M49" s="16">
        <v>1</v>
      </c>
      <c r="N49" s="16"/>
      <c r="O49" s="16"/>
      <c r="P49" s="16"/>
      <c r="Q49" s="13"/>
      <c r="R49" s="56" t="s">
        <v>82</v>
      </c>
    </row>
    <row r="50" spans="1:18" ht="25.5">
      <c r="A50" s="17">
        <v>17</v>
      </c>
      <c r="B50" s="16" t="s">
        <v>83</v>
      </c>
      <c r="C50" s="16">
        <v>23</v>
      </c>
      <c r="D50" s="16">
        <v>2</v>
      </c>
      <c r="E50" s="16">
        <v>23</v>
      </c>
      <c r="F50" s="16">
        <v>2</v>
      </c>
      <c r="G50" s="16"/>
      <c r="H50" s="13"/>
      <c r="I50" s="19">
        <v>16</v>
      </c>
      <c r="J50" s="16">
        <v>5</v>
      </c>
      <c r="K50" s="16">
        <v>1</v>
      </c>
      <c r="L50" s="16">
        <v>18</v>
      </c>
      <c r="M50" s="16">
        <v>1</v>
      </c>
      <c r="N50" s="16"/>
      <c r="O50" s="16"/>
      <c r="P50" s="16"/>
      <c r="Q50" s="13"/>
      <c r="R50" s="59" t="s">
        <v>84</v>
      </c>
    </row>
    <row r="51" spans="1:18" ht="25.5">
      <c r="A51" s="17">
        <v>18</v>
      </c>
      <c r="B51" s="16" t="s">
        <v>85</v>
      </c>
      <c r="C51" s="16">
        <v>20</v>
      </c>
      <c r="D51" s="16">
        <v>1</v>
      </c>
      <c r="E51" s="16">
        <v>20</v>
      </c>
      <c r="F51" s="16">
        <v>1</v>
      </c>
      <c r="G51" s="16"/>
      <c r="H51" s="13"/>
      <c r="I51" s="19">
        <v>1</v>
      </c>
      <c r="J51" s="16">
        <v>2</v>
      </c>
      <c r="K51" s="16"/>
      <c r="L51" s="16">
        <v>18</v>
      </c>
      <c r="M51" s="16">
        <v>1</v>
      </c>
      <c r="N51" s="16"/>
      <c r="O51" s="16"/>
      <c r="P51" s="16"/>
      <c r="Q51" s="13"/>
      <c r="R51" s="59" t="s">
        <v>86</v>
      </c>
    </row>
    <row r="52" spans="1:18" ht="12.75">
      <c r="A52" s="17">
        <v>19</v>
      </c>
      <c r="B52" s="16" t="s">
        <v>87</v>
      </c>
      <c r="C52" s="16">
        <v>18</v>
      </c>
      <c r="D52" s="16">
        <v>1</v>
      </c>
      <c r="E52" s="16">
        <v>18</v>
      </c>
      <c r="F52" s="16">
        <v>1</v>
      </c>
      <c r="G52" s="16"/>
      <c r="H52" s="13"/>
      <c r="I52" s="19">
        <v>0</v>
      </c>
      <c r="J52" s="16">
        <v>0</v>
      </c>
      <c r="K52" s="16"/>
      <c r="L52" s="16">
        <v>18</v>
      </c>
      <c r="M52" s="16">
        <v>1</v>
      </c>
      <c r="N52" s="16"/>
      <c r="O52" s="16"/>
      <c r="P52" s="16"/>
      <c r="Q52" s="13"/>
      <c r="R52" s="56" t="s">
        <v>88</v>
      </c>
    </row>
    <row r="53" spans="1:18" ht="12.75">
      <c r="A53" s="17">
        <v>20</v>
      </c>
      <c r="B53" s="16" t="s">
        <v>89</v>
      </c>
      <c r="C53" s="16">
        <v>25</v>
      </c>
      <c r="D53" s="16">
        <v>1</v>
      </c>
      <c r="E53" s="16">
        <v>25</v>
      </c>
      <c r="F53" s="16">
        <v>1</v>
      </c>
      <c r="G53" s="16"/>
      <c r="H53" s="13"/>
      <c r="I53" s="19">
        <v>22</v>
      </c>
      <c r="J53" s="16"/>
      <c r="K53" s="16"/>
      <c r="L53" s="16">
        <v>25</v>
      </c>
      <c r="M53" s="16">
        <v>1</v>
      </c>
      <c r="N53" s="16"/>
      <c r="O53" s="16"/>
      <c r="P53" s="16"/>
      <c r="Q53" s="13"/>
      <c r="R53" s="56" t="s">
        <v>90</v>
      </c>
    </row>
    <row r="54" spans="1:18" ht="12.75">
      <c r="A54" s="17">
        <v>21</v>
      </c>
      <c r="B54" s="16" t="s">
        <v>91</v>
      </c>
      <c r="C54" s="16">
        <v>22</v>
      </c>
      <c r="D54" s="16">
        <v>1</v>
      </c>
      <c r="E54" s="16">
        <v>22</v>
      </c>
      <c r="F54" s="16">
        <v>1</v>
      </c>
      <c r="G54" s="16"/>
      <c r="H54" s="13"/>
      <c r="I54" s="19">
        <v>2</v>
      </c>
      <c r="J54" s="16"/>
      <c r="K54" s="16"/>
      <c r="L54" s="16">
        <v>22</v>
      </c>
      <c r="M54" s="16">
        <v>1</v>
      </c>
      <c r="N54" s="16"/>
      <c r="O54" s="16"/>
      <c r="P54" s="16"/>
      <c r="Q54" s="13"/>
      <c r="R54" s="56" t="s">
        <v>92</v>
      </c>
    </row>
    <row r="55" spans="1:18" ht="38.25">
      <c r="A55" s="17"/>
      <c r="B55" s="35" t="s">
        <v>93</v>
      </c>
      <c r="C55" s="35">
        <v>3</v>
      </c>
      <c r="D55" s="35">
        <v>3</v>
      </c>
      <c r="E55" s="35">
        <v>3</v>
      </c>
      <c r="F55" s="35">
        <v>3</v>
      </c>
      <c r="G55" s="35"/>
      <c r="H55" s="33"/>
      <c r="I55" s="36">
        <v>0</v>
      </c>
      <c r="J55" s="35"/>
      <c r="K55" s="35"/>
      <c r="L55" s="35"/>
      <c r="M55" s="35"/>
      <c r="N55" s="35"/>
      <c r="O55" s="35"/>
      <c r="P55" s="35">
        <v>3</v>
      </c>
      <c r="Q55" s="33">
        <v>3</v>
      </c>
      <c r="R55" s="62" t="s">
        <v>94</v>
      </c>
    </row>
    <row r="56" spans="1:18" ht="57" customHeight="1">
      <c r="A56" s="17">
        <v>22</v>
      </c>
      <c r="B56" s="16" t="s">
        <v>95</v>
      </c>
      <c r="C56" s="35">
        <v>29</v>
      </c>
      <c r="D56" s="35">
        <v>4</v>
      </c>
      <c r="E56" s="35">
        <v>29</v>
      </c>
      <c r="F56" s="35">
        <v>4</v>
      </c>
      <c r="G56" s="35"/>
      <c r="H56" s="33"/>
      <c r="I56" s="36">
        <v>24</v>
      </c>
      <c r="J56" s="35">
        <v>1</v>
      </c>
      <c r="K56" s="35"/>
      <c r="L56" s="35">
        <v>28</v>
      </c>
      <c r="M56" s="35">
        <v>4</v>
      </c>
      <c r="N56" s="35"/>
      <c r="O56" s="35"/>
      <c r="P56" s="35"/>
      <c r="Q56" s="33"/>
      <c r="R56" s="57" t="s">
        <v>96</v>
      </c>
    </row>
    <row r="57" spans="1:18" ht="38.25">
      <c r="A57" s="17">
        <v>23</v>
      </c>
      <c r="B57" s="16" t="s">
        <v>97</v>
      </c>
      <c r="C57" s="35">
        <v>22</v>
      </c>
      <c r="D57" s="35">
        <v>3</v>
      </c>
      <c r="E57" s="35">
        <v>22</v>
      </c>
      <c r="F57" s="35">
        <v>3</v>
      </c>
      <c r="G57" s="35"/>
      <c r="H57" s="33"/>
      <c r="I57" s="36">
        <v>10</v>
      </c>
      <c r="J57" s="35">
        <v>9</v>
      </c>
      <c r="K57" s="35"/>
      <c r="L57" s="35">
        <v>13</v>
      </c>
      <c r="M57" s="35">
        <v>3</v>
      </c>
      <c r="N57" s="35"/>
      <c r="O57" s="35"/>
      <c r="P57" s="35"/>
      <c r="Q57" s="33"/>
      <c r="R57" s="59" t="s">
        <v>98</v>
      </c>
    </row>
    <row r="58" spans="1:18" ht="12.75">
      <c r="A58" s="17">
        <v>24</v>
      </c>
      <c r="B58" s="16" t="s">
        <v>99</v>
      </c>
      <c r="C58" s="35">
        <v>22</v>
      </c>
      <c r="D58" s="35">
        <v>1</v>
      </c>
      <c r="E58" s="35">
        <v>22</v>
      </c>
      <c r="F58" s="35">
        <v>1</v>
      </c>
      <c r="G58" s="35"/>
      <c r="H58" s="33"/>
      <c r="I58" s="36">
        <v>0</v>
      </c>
      <c r="J58" s="35">
        <v>6</v>
      </c>
      <c r="K58" s="35"/>
      <c r="L58" s="35">
        <v>16</v>
      </c>
      <c r="M58" s="35">
        <v>1</v>
      </c>
      <c r="N58" s="35"/>
      <c r="O58" s="35"/>
      <c r="P58" s="35"/>
      <c r="Q58" s="33"/>
      <c r="R58" s="59" t="s">
        <v>100</v>
      </c>
    </row>
    <row r="59" spans="1:18" ht="25.5">
      <c r="A59" s="17">
        <v>25</v>
      </c>
      <c r="B59" s="16" t="s">
        <v>101</v>
      </c>
      <c r="C59" s="35">
        <v>14</v>
      </c>
      <c r="D59" s="35">
        <v>2</v>
      </c>
      <c r="E59" s="35">
        <v>14</v>
      </c>
      <c r="F59" s="35">
        <v>2</v>
      </c>
      <c r="G59" s="35"/>
      <c r="H59" s="33"/>
      <c r="I59" s="36">
        <v>0</v>
      </c>
      <c r="J59" s="35">
        <v>1</v>
      </c>
      <c r="K59" s="35"/>
      <c r="L59" s="35">
        <v>13</v>
      </c>
      <c r="M59" s="35">
        <v>2</v>
      </c>
      <c r="N59" s="35"/>
      <c r="O59" s="35"/>
      <c r="P59" s="35"/>
      <c r="Q59" s="33"/>
      <c r="R59" s="59" t="s">
        <v>102</v>
      </c>
    </row>
    <row r="60" spans="1:18" ht="25.5">
      <c r="A60" s="17">
        <v>26</v>
      </c>
      <c r="B60" s="35" t="s">
        <v>103</v>
      </c>
      <c r="C60" s="35">
        <v>25</v>
      </c>
      <c r="D60" s="35">
        <v>2</v>
      </c>
      <c r="E60" s="35">
        <v>25</v>
      </c>
      <c r="F60" s="35">
        <v>2</v>
      </c>
      <c r="G60" s="35"/>
      <c r="H60" s="33"/>
      <c r="I60" s="36">
        <v>22</v>
      </c>
      <c r="J60" s="35">
        <v>10</v>
      </c>
      <c r="K60" s="35">
        <v>1</v>
      </c>
      <c r="L60" s="35">
        <v>15</v>
      </c>
      <c r="M60" s="35">
        <v>1</v>
      </c>
      <c r="N60" s="35"/>
      <c r="O60" s="35"/>
      <c r="P60" s="35"/>
      <c r="Q60" s="33"/>
      <c r="R60" s="59" t="s">
        <v>104</v>
      </c>
    </row>
    <row r="61" spans="1:18" ht="12.75">
      <c r="A61" s="17"/>
      <c r="B61" s="15" t="s">
        <v>48</v>
      </c>
      <c r="C61" s="15">
        <f t="shared" ref="C61:Q61" si="3">SUM(C34:C54)</f>
        <v>424</v>
      </c>
      <c r="D61" s="15">
        <f t="shared" si="3"/>
        <v>36</v>
      </c>
      <c r="E61" s="15">
        <f t="shared" si="3"/>
        <v>424</v>
      </c>
      <c r="F61" s="15">
        <f t="shared" si="3"/>
        <v>36</v>
      </c>
      <c r="G61" s="15">
        <f t="shared" si="3"/>
        <v>0</v>
      </c>
      <c r="H61" s="15">
        <f t="shared" si="3"/>
        <v>0</v>
      </c>
      <c r="I61" s="49">
        <f t="shared" si="3"/>
        <v>159</v>
      </c>
      <c r="J61" s="15">
        <f t="shared" si="3"/>
        <v>116</v>
      </c>
      <c r="K61" s="15">
        <f t="shared" si="3"/>
        <v>3</v>
      </c>
      <c r="L61" s="15">
        <f t="shared" si="3"/>
        <v>255</v>
      </c>
      <c r="M61" s="15">
        <f t="shared" si="3"/>
        <v>25</v>
      </c>
      <c r="N61" s="15">
        <f t="shared" si="3"/>
        <v>21</v>
      </c>
      <c r="O61" s="15">
        <f t="shared" si="3"/>
        <v>2</v>
      </c>
      <c r="P61" s="15">
        <f t="shared" si="3"/>
        <v>32</v>
      </c>
      <c r="Q61" s="15">
        <f t="shared" si="3"/>
        <v>6</v>
      </c>
      <c r="R61" s="23"/>
    </row>
    <row r="62" spans="1:18" ht="12.75">
      <c r="A62" s="17"/>
      <c r="B62" s="15" t="s">
        <v>49</v>
      </c>
      <c r="C62" s="15">
        <f t="shared" ref="C62:Q62" si="4">C60+C59+C58+C57+C56+C55</f>
        <v>115</v>
      </c>
      <c r="D62" s="15">
        <f t="shared" si="4"/>
        <v>15</v>
      </c>
      <c r="E62" s="15">
        <f t="shared" si="4"/>
        <v>115</v>
      </c>
      <c r="F62" s="15">
        <f t="shared" si="4"/>
        <v>15</v>
      </c>
      <c r="G62" s="15">
        <f t="shared" si="4"/>
        <v>0</v>
      </c>
      <c r="H62" s="15">
        <f t="shared" si="4"/>
        <v>0</v>
      </c>
      <c r="I62" s="49">
        <f t="shared" si="4"/>
        <v>56</v>
      </c>
      <c r="J62" s="15">
        <f t="shared" si="4"/>
        <v>27</v>
      </c>
      <c r="K62" s="15">
        <f t="shared" si="4"/>
        <v>1</v>
      </c>
      <c r="L62" s="15">
        <f t="shared" si="4"/>
        <v>85</v>
      </c>
      <c r="M62" s="15">
        <f t="shared" si="4"/>
        <v>11</v>
      </c>
      <c r="N62" s="15">
        <f t="shared" si="4"/>
        <v>0</v>
      </c>
      <c r="O62" s="15">
        <f t="shared" si="4"/>
        <v>0</v>
      </c>
      <c r="P62" s="15">
        <f t="shared" si="4"/>
        <v>3</v>
      </c>
      <c r="Q62" s="15">
        <f t="shared" si="4"/>
        <v>3</v>
      </c>
      <c r="R62" s="23"/>
    </row>
    <row r="63" spans="1:18" ht="12.75">
      <c r="A63" s="226" t="s">
        <v>50</v>
      </c>
      <c r="B63" s="227"/>
      <c r="C63" s="15">
        <f t="shared" ref="C63:Q63" si="5">C61+C62</f>
        <v>539</v>
      </c>
      <c r="D63" s="15">
        <f t="shared" si="5"/>
        <v>51</v>
      </c>
      <c r="E63" s="15">
        <f t="shared" si="5"/>
        <v>539</v>
      </c>
      <c r="F63" s="15">
        <f t="shared" si="5"/>
        <v>51</v>
      </c>
      <c r="G63" s="15">
        <f t="shared" si="5"/>
        <v>0</v>
      </c>
      <c r="H63" s="15">
        <f t="shared" si="5"/>
        <v>0</v>
      </c>
      <c r="I63" s="49">
        <f t="shared" si="5"/>
        <v>215</v>
      </c>
      <c r="J63" s="15">
        <f t="shared" si="5"/>
        <v>143</v>
      </c>
      <c r="K63" s="15">
        <f t="shared" si="5"/>
        <v>4</v>
      </c>
      <c r="L63" s="15">
        <f t="shared" si="5"/>
        <v>340</v>
      </c>
      <c r="M63" s="15">
        <f t="shared" si="5"/>
        <v>36</v>
      </c>
      <c r="N63" s="15">
        <f t="shared" si="5"/>
        <v>21</v>
      </c>
      <c r="O63" s="15">
        <f t="shared" si="5"/>
        <v>2</v>
      </c>
      <c r="P63" s="15">
        <f t="shared" si="5"/>
        <v>35</v>
      </c>
      <c r="Q63" s="15">
        <f t="shared" si="5"/>
        <v>9</v>
      </c>
      <c r="R63" s="23"/>
    </row>
    <row r="64" spans="1:18">
      <c r="A64" s="218" t="s">
        <v>105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</row>
    <row r="65" spans="1:18" ht="12.75">
      <c r="A65" s="5">
        <v>1</v>
      </c>
      <c r="B65" s="10" t="s">
        <v>106</v>
      </c>
      <c r="C65" s="10">
        <v>24</v>
      </c>
      <c r="D65" s="10"/>
      <c r="E65" s="10">
        <v>24</v>
      </c>
      <c r="F65" s="9"/>
      <c r="G65" s="9"/>
      <c r="H65" s="53"/>
      <c r="I65" s="14">
        <v>24</v>
      </c>
      <c r="J65" s="10">
        <v>24</v>
      </c>
      <c r="K65" s="9"/>
      <c r="L65" s="9"/>
      <c r="M65" s="9"/>
      <c r="N65" s="9"/>
      <c r="O65" s="9"/>
      <c r="P65" s="9"/>
      <c r="Q65" s="53"/>
      <c r="R65" s="63"/>
    </row>
    <row r="66" spans="1:18" ht="12.75">
      <c r="A66" s="17">
        <v>2</v>
      </c>
      <c r="B66" s="16" t="s">
        <v>107</v>
      </c>
      <c r="C66" s="16">
        <v>24</v>
      </c>
      <c r="D66" s="16"/>
      <c r="E66" s="16">
        <v>24</v>
      </c>
      <c r="F66" s="16"/>
      <c r="G66" s="16"/>
      <c r="H66" s="13"/>
      <c r="I66" s="19">
        <v>13</v>
      </c>
      <c r="J66" s="16">
        <v>24</v>
      </c>
      <c r="K66" s="15"/>
      <c r="L66" s="16"/>
      <c r="M66" s="15"/>
      <c r="N66" s="15"/>
      <c r="O66" s="15"/>
      <c r="P66" s="15"/>
      <c r="Q66" s="18"/>
      <c r="R66" s="64"/>
    </row>
    <row r="67" spans="1:18" ht="12.75">
      <c r="A67" s="17">
        <v>3</v>
      </c>
      <c r="B67" s="16" t="s">
        <v>108</v>
      </c>
      <c r="C67" s="16">
        <v>23</v>
      </c>
      <c r="D67" s="16"/>
      <c r="E67" s="16">
        <v>23</v>
      </c>
      <c r="F67" s="16"/>
      <c r="G67" s="16"/>
      <c r="H67" s="13"/>
      <c r="I67" s="19">
        <v>0</v>
      </c>
      <c r="J67" s="16">
        <v>23</v>
      </c>
      <c r="K67" s="16"/>
      <c r="L67" s="16"/>
      <c r="M67" s="15"/>
      <c r="N67" s="15"/>
      <c r="O67" s="15"/>
      <c r="P67" s="15"/>
      <c r="Q67" s="18"/>
      <c r="R67" s="56"/>
    </row>
    <row r="68" spans="1:18" ht="12.75">
      <c r="A68" s="17">
        <v>4</v>
      </c>
      <c r="B68" s="16" t="s">
        <v>109</v>
      </c>
      <c r="C68" s="16">
        <v>23</v>
      </c>
      <c r="D68" s="16"/>
      <c r="E68" s="16">
        <v>23</v>
      </c>
      <c r="F68" s="16"/>
      <c r="G68" s="15"/>
      <c r="H68" s="18"/>
      <c r="I68" s="19">
        <v>0</v>
      </c>
      <c r="J68" s="16">
        <v>23</v>
      </c>
      <c r="K68" s="16"/>
      <c r="L68" s="16"/>
      <c r="M68" s="15"/>
      <c r="N68" s="15"/>
      <c r="O68" s="15"/>
      <c r="P68" s="15"/>
      <c r="Q68" s="18"/>
      <c r="R68" s="56"/>
    </row>
    <row r="69" spans="1:18" ht="12.75">
      <c r="A69" s="17">
        <v>5</v>
      </c>
      <c r="B69" s="16" t="s">
        <v>110</v>
      </c>
      <c r="C69" s="16">
        <v>22</v>
      </c>
      <c r="D69" s="16"/>
      <c r="E69" s="16">
        <v>22</v>
      </c>
      <c r="F69" s="16"/>
      <c r="G69" s="15"/>
      <c r="H69" s="18"/>
      <c r="I69" s="65">
        <v>1</v>
      </c>
      <c r="J69" s="16"/>
      <c r="K69" s="16"/>
      <c r="L69" s="16"/>
      <c r="M69" s="16"/>
      <c r="N69" s="16">
        <v>22</v>
      </c>
      <c r="O69" s="16"/>
      <c r="P69" s="16"/>
      <c r="Q69" s="13"/>
      <c r="R69" s="56"/>
    </row>
    <row r="70" spans="1:18" ht="12.75">
      <c r="A70" s="17">
        <v>6</v>
      </c>
      <c r="B70" s="16" t="s">
        <v>111</v>
      </c>
      <c r="C70" s="16">
        <v>16</v>
      </c>
      <c r="D70" s="16">
        <v>1</v>
      </c>
      <c r="E70" s="16">
        <v>16</v>
      </c>
      <c r="F70" s="16">
        <v>1</v>
      </c>
      <c r="G70" s="15"/>
      <c r="H70" s="18"/>
      <c r="I70" s="19">
        <v>0</v>
      </c>
      <c r="J70" s="16"/>
      <c r="K70" s="16"/>
      <c r="L70" s="16"/>
      <c r="M70" s="16"/>
      <c r="N70" s="16">
        <v>16</v>
      </c>
      <c r="O70" s="16">
        <v>1</v>
      </c>
      <c r="P70" s="16"/>
      <c r="Q70" s="18"/>
      <c r="R70" s="56" t="s">
        <v>112</v>
      </c>
    </row>
    <row r="71" spans="1:18" ht="25.5">
      <c r="A71" s="17">
        <v>7</v>
      </c>
      <c r="B71" s="16" t="s">
        <v>113</v>
      </c>
      <c r="C71" s="16">
        <v>13</v>
      </c>
      <c r="D71" s="16">
        <v>2</v>
      </c>
      <c r="E71" s="16">
        <v>13</v>
      </c>
      <c r="F71" s="16">
        <v>2</v>
      </c>
      <c r="G71" s="15"/>
      <c r="H71" s="18"/>
      <c r="I71" s="65">
        <v>0</v>
      </c>
      <c r="J71" s="16"/>
      <c r="K71" s="16"/>
      <c r="L71" s="16"/>
      <c r="M71" s="16"/>
      <c r="N71" s="16">
        <v>13</v>
      </c>
      <c r="O71" s="16">
        <v>2</v>
      </c>
      <c r="P71" s="16"/>
      <c r="Q71" s="18"/>
      <c r="R71" s="59" t="s">
        <v>114</v>
      </c>
    </row>
    <row r="72" spans="1:18" ht="12.75">
      <c r="A72" s="17">
        <v>8</v>
      </c>
      <c r="B72" s="16" t="s">
        <v>115</v>
      </c>
      <c r="C72" s="16">
        <v>15</v>
      </c>
      <c r="D72" s="16">
        <v>1</v>
      </c>
      <c r="E72" s="16">
        <v>15</v>
      </c>
      <c r="F72" s="16">
        <v>1</v>
      </c>
      <c r="G72" s="15"/>
      <c r="H72" s="18"/>
      <c r="I72" s="19">
        <v>0</v>
      </c>
      <c r="J72" s="16"/>
      <c r="K72" s="16"/>
      <c r="L72" s="16"/>
      <c r="M72" s="16"/>
      <c r="N72" s="16">
        <v>15</v>
      </c>
      <c r="O72" s="16">
        <v>1</v>
      </c>
      <c r="P72" s="15"/>
      <c r="Q72" s="18"/>
      <c r="R72" s="56" t="s">
        <v>116</v>
      </c>
    </row>
    <row r="73" spans="1:18" ht="12.75">
      <c r="A73" s="17">
        <v>9</v>
      </c>
      <c r="B73" s="16" t="s">
        <v>117</v>
      </c>
      <c r="C73" s="16">
        <v>22</v>
      </c>
      <c r="D73" s="16"/>
      <c r="E73" s="16">
        <v>22</v>
      </c>
      <c r="F73" s="16"/>
      <c r="G73" s="16"/>
      <c r="H73" s="13"/>
      <c r="I73" s="19">
        <v>18</v>
      </c>
      <c r="J73" s="16">
        <v>17</v>
      </c>
      <c r="K73" s="16"/>
      <c r="L73" s="16">
        <v>5</v>
      </c>
      <c r="M73" s="16"/>
      <c r="N73" s="16"/>
      <c r="O73" s="16"/>
      <c r="P73" s="16"/>
      <c r="Q73" s="13"/>
      <c r="R73" s="56"/>
    </row>
    <row r="74" spans="1:18" ht="12.75">
      <c r="A74" s="17">
        <v>10</v>
      </c>
      <c r="B74" s="16" t="s">
        <v>118</v>
      </c>
      <c r="C74" s="16">
        <v>23</v>
      </c>
      <c r="D74" s="16"/>
      <c r="E74" s="16">
        <v>23</v>
      </c>
      <c r="F74" s="16"/>
      <c r="G74" s="16"/>
      <c r="H74" s="13"/>
      <c r="I74" s="19">
        <v>16</v>
      </c>
      <c r="J74" s="16">
        <v>18</v>
      </c>
      <c r="K74" s="16"/>
      <c r="L74" s="16">
        <v>5</v>
      </c>
      <c r="M74" s="16"/>
      <c r="N74" s="16"/>
      <c r="O74" s="16"/>
      <c r="P74" s="16"/>
      <c r="Q74" s="13"/>
      <c r="R74" s="56"/>
    </row>
    <row r="75" spans="1:18" ht="12.75">
      <c r="A75" s="17">
        <v>11</v>
      </c>
      <c r="B75" s="16" t="s">
        <v>119</v>
      </c>
      <c r="C75" s="16">
        <v>20</v>
      </c>
      <c r="D75" s="16"/>
      <c r="E75" s="16">
        <v>20</v>
      </c>
      <c r="F75" s="16"/>
      <c r="G75" s="16"/>
      <c r="H75" s="13"/>
      <c r="I75" s="65">
        <v>0</v>
      </c>
      <c r="J75" s="16">
        <v>14</v>
      </c>
      <c r="K75" s="16"/>
      <c r="L75" s="16">
        <v>6</v>
      </c>
      <c r="M75" s="16"/>
      <c r="N75" s="16"/>
      <c r="O75" s="16"/>
      <c r="P75" s="16"/>
      <c r="Q75" s="13"/>
      <c r="R75" s="56"/>
    </row>
    <row r="76" spans="1:18" ht="25.5">
      <c r="A76" s="17">
        <v>12</v>
      </c>
      <c r="B76" s="16" t="s">
        <v>120</v>
      </c>
      <c r="C76" s="16">
        <v>25</v>
      </c>
      <c r="D76" s="16">
        <v>1</v>
      </c>
      <c r="E76" s="16">
        <v>25</v>
      </c>
      <c r="F76" s="16">
        <v>1</v>
      </c>
      <c r="G76" s="16"/>
      <c r="H76" s="13"/>
      <c r="I76" s="19">
        <v>0</v>
      </c>
      <c r="J76" s="16">
        <v>9</v>
      </c>
      <c r="K76" s="16"/>
      <c r="L76" s="16">
        <v>16</v>
      </c>
      <c r="M76" s="16">
        <v>1</v>
      </c>
      <c r="N76" s="16"/>
      <c r="O76" s="16"/>
      <c r="P76" s="16"/>
      <c r="Q76" s="13"/>
      <c r="R76" s="59" t="s">
        <v>121</v>
      </c>
    </row>
    <row r="77" spans="1:18" ht="12.75">
      <c r="A77" s="17">
        <v>13</v>
      </c>
      <c r="B77" s="16" t="s">
        <v>122</v>
      </c>
      <c r="C77" s="16">
        <v>25</v>
      </c>
      <c r="D77" s="16"/>
      <c r="E77" s="16">
        <v>25</v>
      </c>
      <c r="F77" s="16"/>
      <c r="G77" s="16"/>
      <c r="H77" s="13"/>
      <c r="I77" s="19">
        <v>23</v>
      </c>
      <c r="J77" s="16">
        <v>16</v>
      </c>
      <c r="K77" s="16"/>
      <c r="L77" s="16">
        <v>9</v>
      </c>
      <c r="M77" s="16"/>
      <c r="N77" s="16"/>
      <c r="O77" s="16"/>
      <c r="P77" s="16"/>
      <c r="Q77" s="13"/>
      <c r="R77" s="56"/>
    </row>
    <row r="78" spans="1:18" ht="12.75">
      <c r="A78" s="17">
        <v>14</v>
      </c>
      <c r="B78" s="16" t="s">
        <v>123</v>
      </c>
      <c r="C78" s="16">
        <v>27</v>
      </c>
      <c r="D78" s="16">
        <v>1</v>
      </c>
      <c r="E78" s="16">
        <v>27</v>
      </c>
      <c r="F78" s="16">
        <v>1</v>
      </c>
      <c r="G78" s="16"/>
      <c r="H78" s="13"/>
      <c r="I78" s="19">
        <v>16</v>
      </c>
      <c r="J78" s="16">
        <v>14</v>
      </c>
      <c r="K78" s="16"/>
      <c r="L78" s="16">
        <v>13</v>
      </c>
      <c r="M78" s="16">
        <v>1</v>
      </c>
      <c r="N78" s="16"/>
      <c r="O78" s="16"/>
      <c r="P78" s="16"/>
      <c r="Q78" s="13"/>
      <c r="R78" s="56" t="s">
        <v>124</v>
      </c>
    </row>
    <row r="79" spans="1:18" ht="12.75">
      <c r="A79" s="17">
        <v>15</v>
      </c>
      <c r="B79" s="16" t="s">
        <v>125</v>
      </c>
      <c r="C79" s="16">
        <v>25</v>
      </c>
      <c r="D79" s="16">
        <v>1</v>
      </c>
      <c r="E79" s="16">
        <v>25</v>
      </c>
      <c r="F79" s="16">
        <v>1</v>
      </c>
      <c r="G79" s="16"/>
      <c r="H79" s="13"/>
      <c r="I79" s="65">
        <v>1</v>
      </c>
      <c r="J79" s="20">
        <v>15</v>
      </c>
      <c r="K79" s="20"/>
      <c r="L79" s="20">
        <v>10</v>
      </c>
      <c r="M79" s="16">
        <v>1</v>
      </c>
      <c r="N79" s="16"/>
      <c r="O79" s="16"/>
      <c r="P79" s="16"/>
      <c r="Q79" s="13"/>
      <c r="R79" s="59" t="s">
        <v>126</v>
      </c>
    </row>
    <row r="80" spans="1:18" ht="12.75">
      <c r="A80" s="17">
        <v>16</v>
      </c>
      <c r="B80" s="16" t="s">
        <v>127</v>
      </c>
      <c r="C80" s="16">
        <v>18</v>
      </c>
      <c r="D80" s="16"/>
      <c r="E80" s="16">
        <v>18</v>
      </c>
      <c r="F80" s="16"/>
      <c r="G80" s="16"/>
      <c r="H80" s="13"/>
      <c r="I80" s="19">
        <v>0</v>
      </c>
      <c r="J80" s="16">
        <v>16</v>
      </c>
      <c r="K80" s="16"/>
      <c r="L80" s="16">
        <v>2</v>
      </c>
      <c r="M80" s="16"/>
      <c r="N80" s="16"/>
      <c r="O80" s="16"/>
      <c r="P80" s="16"/>
      <c r="Q80" s="13"/>
      <c r="R80" s="56"/>
    </row>
    <row r="81" spans="1:18" ht="12.75">
      <c r="A81" s="17">
        <v>17</v>
      </c>
      <c r="B81" s="16" t="s">
        <v>128</v>
      </c>
      <c r="C81" s="16">
        <v>20</v>
      </c>
      <c r="D81" s="16"/>
      <c r="E81" s="16">
        <v>20</v>
      </c>
      <c r="F81" s="16"/>
      <c r="G81" s="16"/>
      <c r="H81" s="13"/>
      <c r="I81" s="19">
        <v>0</v>
      </c>
      <c r="J81" s="16">
        <v>19</v>
      </c>
      <c r="K81" s="16"/>
      <c r="L81" s="16">
        <v>1</v>
      </c>
      <c r="M81" s="16"/>
      <c r="N81" s="16"/>
      <c r="O81" s="16"/>
      <c r="P81" s="16"/>
      <c r="Q81" s="13"/>
      <c r="R81" s="56"/>
    </row>
    <row r="82" spans="1:18" ht="12.75">
      <c r="A82" s="17">
        <v>16</v>
      </c>
      <c r="B82" s="16" t="s">
        <v>129</v>
      </c>
      <c r="C82" s="16">
        <v>21</v>
      </c>
      <c r="D82" s="16"/>
      <c r="E82" s="16">
        <v>21</v>
      </c>
      <c r="F82" s="16"/>
      <c r="G82" s="16"/>
      <c r="H82" s="13"/>
      <c r="I82" s="19">
        <v>1</v>
      </c>
      <c r="J82" s="16"/>
      <c r="K82" s="16"/>
      <c r="L82" s="16"/>
      <c r="M82" s="16"/>
      <c r="N82" s="16">
        <v>20</v>
      </c>
      <c r="O82" s="16"/>
      <c r="P82" s="16">
        <v>1</v>
      </c>
      <c r="Q82" s="13"/>
      <c r="R82" s="56"/>
    </row>
    <row r="83" spans="1:18" ht="12.75">
      <c r="A83" s="17">
        <v>17</v>
      </c>
      <c r="B83" s="16" t="s">
        <v>130</v>
      </c>
      <c r="C83" s="16">
        <v>23</v>
      </c>
      <c r="D83" s="16"/>
      <c r="E83" s="16">
        <v>23</v>
      </c>
      <c r="F83" s="16"/>
      <c r="G83" s="16"/>
      <c r="H83" s="13"/>
      <c r="I83" s="19">
        <v>0</v>
      </c>
      <c r="J83" s="16"/>
      <c r="K83" s="16"/>
      <c r="L83" s="16"/>
      <c r="M83" s="16"/>
      <c r="N83" s="16">
        <v>17</v>
      </c>
      <c r="O83" s="16"/>
      <c r="P83" s="16">
        <v>6</v>
      </c>
      <c r="Q83" s="13"/>
      <c r="R83" s="56"/>
    </row>
    <row r="84" spans="1:18" ht="12.75">
      <c r="A84" s="17">
        <v>18</v>
      </c>
      <c r="B84" s="16" t="s">
        <v>131</v>
      </c>
      <c r="C84" s="16">
        <v>23</v>
      </c>
      <c r="D84" s="16"/>
      <c r="E84" s="16">
        <v>23</v>
      </c>
      <c r="F84" s="16"/>
      <c r="G84" s="16"/>
      <c r="H84" s="13"/>
      <c r="I84" s="19">
        <v>0</v>
      </c>
      <c r="J84" s="16"/>
      <c r="K84" s="16"/>
      <c r="L84" s="16"/>
      <c r="M84" s="16"/>
      <c r="N84" s="16">
        <v>17</v>
      </c>
      <c r="O84" s="16"/>
      <c r="P84" s="16">
        <v>6</v>
      </c>
      <c r="Q84" s="13"/>
      <c r="R84" s="56"/>
    </row>
    <row r="85" spans="1:18" ht="12.75">
      <c r="A85" s="17">
        <v>19</v>
      </c>
      <c r="B85" s="16" t="s">
        <v>132</v>
      </c>
      <c r="C85" s="16">
        <v>24</v>
      </c>
      <c r="D85" s="16"/>
      <c r="E85" s="16">
        <v>24</v>
      </c>
      <c r="F85" s="16"/>
      <c r="G85" s="16"/>
      <c r="H85" s="13"/>
      <c r="I85" s="19">
        <v>24</v>
      </c>
      <c r="J85" s="16">
        <v>19</v>
      </c>
      <c r="K85" s="16"/>
      <c r="L85" s="16">
        <v>5</v>
      </c>
      <c r="M85" s="16"/>
      <c r="N85" s="16"/>
      <c r="O85" s="16"/>
      <c r="P85" s="16"/>
      <c r="Q85" s="13"/>
      <c r="R85" s="56"/>
    </row>
    <row r="86" spans="1:18" ht="12.75">
      <c r="A86" s="17">
        <v>20</v>
      </c>
      <c r="B86" s="16" t="s">
        <v>133</v>
      </c>
      <c r="C86" s="16">
        <v>23</v>
      </c>
      <c r="D86" s="16">
        <v>1</v>
      </c>
      <c r="E86" s="16">
        <v>23</v>
      </c>
      <c r="F86" s="16">
        <v>1</v>
      </c>
      <c r="G86" s="16"/>
      <c r="H86" s="13"/>
      <c r="I86" s="19">
        <v>19</v>
      </c>
      <c r="J86" s="16">
        <v>13</v>
      </c>
      <c r="K86" s="16"/>
      <c r="L86" s="16">
        <v>10</v>
      </c>
      <c r="M86" s="16">
        <v>1</v>
      </c>
      <c r="N86" s="16"/>
      <c r="O86" s="16"/>
      <c r="P86" s="16"/>
      <c r="Q86" s="13"/>
      <c r="R86" s="56" t="s">
        <v>134</v>
      </c>
    </row>
    <row r="87" spans="1:18" ht="12.75">
      <c r="A87" s="17">
        <v>21</v>
      </c>
      <c r="B87" s="16" t="s">
        <v>135</v>
      </c>
      <c r="C87" s="16">
        <v>25</v>
      </c>
      <c r="D87" s="16"/>
      <c r="E87" s="16">
        <v>25</v>
      </c>
      <c r="F87" s="16"/>
      <c r="G87" s="16"/>
      <c r="H87" s="13"/>
      <c r="I87" s="19">
        <v>0</v>
      </c>
      <c r="J87" s="16">
        <v>19</v>
      </c>
      <c r="K87" s="16"/>
      <c r="L87" s="16">
        <v>6</v>
      </c>
      <c r="M87" s="16"/>
      <c r="N87" s="16"/>
      <c r="O87" s="16"/>
      <c r="P87" s="16"/>
      <c r="Q87" s="13"/>
      <c r="R87" s="56"/>
    </row>
    <row r="88" spans="1:18" ht="12.75">
      <c r="A88" s="17">
        <v>22</v>
      </c>
      <c r="B88" s="16" t="s">
        <v>136</v>
      </c>
      <c r="C88" s="16">
        <v>19</v>
      </c>
      <c r="D88" s="16"/>
      <c r="E88" s="16">
        <v>19</v>
      </c>
      <c r="F88" s="16"/>
      <c r="G88" s="16"/>
      <c r="H88" s="13"/>
      <c r="I88" s="65">
        <v>0</v>
      </c>
      <c r="J88" s="16">
        <v>13</v>
      </c>
      <c r="K88" s="16"/>
      <c r="L88" s="16">
        <v>6</v>
      </c>
      <c r="M88" s="16"/>
      <c r="N88" s="16"/>
      <c r="O88" s="16"/>
      <c r="P88" s="16"/>
      <c r="Q88" s="13"/>
      <c r="R88" s="56"/>
    </row>
    <row r="89" spans="1:18" ht="25.5">
      <c r="A89" s="17">
        <v>23</v>
      </c>
      <c r="B89" s="16" t="s">
        <v>137</v>
      </c>
      <c r="C89" s="16">
        <v>19</v>
      </c>
      <c r="D89" s="16">
        <v>2</v>
      </c>
      <c r="E89" s="16">
        <v>19</v>
      </c>
      <c r="F89" s="16">
        <v>2</v>
      </c>
      <c r="G89" s="16"/>
      <c r="H89" s="13"/>
      <c r="I89" s="19">
        <v>0</v>
      </c>
      <c r="J89" s="16"/>
      <c r="K89" s="16"/>
      <c r="L89" s="16"/>
      <c r="M89" s="16"/>
      <c r="N89" s="16">
        <v>17</v>
      </c>
      <c r="O89" s="16">
        <v>2</v>
      </c>
      <c r="P89" s="16">
        <v>2</v>
      </c>
      <c r="Q89" s="13"/>
      <c r="R89" s="59" t="s">
        <v>138</v>
      </c>
    </row>
    <row r="90" spans="1:18" ht="12.75">
      <c r="A90" s="17">
        <v>24</v>
      </c>
      <c r="B90" s="16" t="s">
        <v>139</v>
      </c>
      <c r="C90" s="16">
        <v>14</v>
      </c>
      <c r="D90" s="16"/>
      <c r="E90" s="16">
        <v>14</v>
      </c>
      <c r="F90" s="16"/>
      <c r="G90" s="16"/>
      <c r="H90" s="13"/>
      <c r="I90" s="65">
        <v>0</v>
      </c>
      <c r="J90" s="16"/>
      <c r="K90" s="16"/>
      <c r="L90" s="16"/>
      <c r="M90" s="16"/>
      <c r="N90" s="16">
        <v>9</v>
      </c>
      <c r="O90" s="16"/>
      <c r="P90" s="16">
        <v>5</v>
      </c>
      <c r="Q90" s="13"/>
      <c r="R90" s="56"/>
    </row>
    <row r="91" spans="1:18" ht="12.75">
      <c r="A91" s="17">
        <v>25</v>
      </c>
      <c r="B91" s="16" t="s">
        <v>140</v>
      </c>
      <c r="C91" s="16">
        <v>20</v>
      </c>
      <c r="D91" s="16">
        <v>1</v>
      </c>
      <c r="E91" s="16">
        <v>20</v>
      </c>
      <c r="F91" s="16">
        <v>1</v>
      </c>
      <c r="G91" s="16"/>
      <c r="H91" s="13"/>
      <c r="I91" s="65">
        <v>0</v>
      </c>
      <c r="J91" s="16"/>
      <c r="K91" s="16"/>
      <c r="L91" s="16"/>
      <c r="M91" s="16"/>
      <c r="N91" s="16">
        <v>15</v>
      </c>
      <c r="O91" s="16"/>
      <c r="P91" s="16">
        <v>5</v>
      </c>
      <c r="Q91" s="13">
        <v>1</v>
      </c>
      <c r="R91" s="56" t="s">
        <v>141</v>
      </c>
    </row>
    <row r="92" spans="1:18" ht="25.5">
      <c r="A92" s="17">
        <v>26</v>
      </c>
      <c r="B92" s="16" t="s">
        <v>142</v>
      </c>
      <c r="C92" s="16">
        <v>27</v>
      </c>
      <c r="D92" s="16">
        <v>2</v>
      </c>
      <c r="E92" s="16">
        <v>27</v>
      </c>
      <c r="F92" s="16">
        <v>2</v>
      </c>
      <c r="G92" s="16"/>
      <c r="H92" s="13"/>
      <c r="I92" s="65">
        <v>2</v>
      </c>
      <c r="J92" s="16"/>
      <c r="K92" s="16"/>
      <c r="L92" s="16"/>
      <c r="M92" s="16"/>
      <c r="N92" s="20">
        <v>25</v>
      </c>
      <c r="O92" s="20"/>
      <c r="P92" s="20">
        <v>2</v>
      </c>
      <c r="Q92" s="60">
        <v>2</v>
      </c>
      <c r="R92" s="59" t="s">
        <v>143</v>
      </c>
    </row>
    <row r="93" spans="1:18" ht="12.75">
      <c r="A93" s="17">
        <v>27</v>
      </c>
      <c r="B93" s="16" t="s">
        <v>144</v>
      </c>
      <c r="C93" s="16">
        <v>22</v>
      </c>
      <c r="D93" s="16">
        <v>1</v>
      </c>
      <c r="E93" s="16">
        <v>22</v>
      </c>
      <c r="F93" s="16">
        <v>1</v>
      </c>
      <c r="G93" s="16"/>
      <c r="H93" s="13"/>
      <c r="I93" s="19">
        <v>0</v>
      </c>
      <c r="J93" s="16"/>
      <c r="K93" s="16"/>
      <c r="L93" s="16"/>
      <c r="M93" s="16"/>
      <c r="N93" s="20">
        <v>21</v>
      </c>
      <c r="O93" s="20">
        <v>1</v>
      </c>
      <c r="P93" s="20">
        <v>1</v>
      </c>
      <c r="Q93" s="60"/>
      <c r="R93" s="56" t="s">
        <v>145</v>
      </c>
    </row>
    <row r="94" spans="1:18" ht="12.75">
      <c r="A94" s="17">
        <v>28</v>
      </c>
      <c r="B94" s="16" t="s">
        <v>146</v>
      </c>
      <c r="C94" s="16">
        <v>18</v>
      </c>
      <c r="D94" s="16"/>
      <c r="E94" s="16">
        <v>18</v>
      </c>
      <c r="F94" s="16"/>
      <c r="G94" s="16"/>
      <c r="H94" s="13"/>
      <c r="I94" s="19">
        <v>0</v>
      </c>
      <c r="J94" s="16"/>
      <c r="K94" s="16"/>
      <c r="L94" s="16"/>
      <c r="M94" s="16"/>
      <c r="N94" s="16">
        <v>18</v>
      </c>
      <c r="O94" s="16"/>
      <c r="P94" s="16"/>
      <c r="Q94" s="13"/>
      <c r="R94" s="56"/>
    </row>
    <row r="95" spans="1:18" ht="12.75">
      <c r="A95" s="17">
        <v>29</v>
      </c>
      <c r="B95" s="16" t="s">
        <v>147</v>
      </c>
      <c r="C95" s="16">
        <v>25</v>
      </c>
      <c r="D95" s="16"/>
      <c r="E95" s="16">
        <v>25</v>
      </c>
      <c r="F95" s="16"/>
      <c r="G95" s="16"/>
      <c r="H95" s="13"/>
      <c r="I95" s="19">
        <v>24</v>
      </c>
      <c r="J95" s="16">
        <v>25</v>
      </c>
      <c r="K95" s="16"/>
      <c r="L95" s="16"/>
      <c r="M95" s="16"/>
      <c r="N95" s="16"/>
      <c r="O95" s="16"/>
      <c r="P95" s="16"/>
      <c r="Q95" s="13"/>
      <c r="R95" s="56"/>
    </row>
    <row r="96" spans="1:18" ht="12.75">
      <c r="A96" s="17">
        <v>30</v>
      </c>
      <c r="B96" s="16" t="s">
        <v>148</v>
      </c>
      <c r="C96" s="16">
        <v>23</v>
      </c>
      <c r="D96" s="16">
        <v>1</v>
      </c>
      <c r="E96" s="16">
        <v>23</v>
      </c>
      <c r="F96" s="16">
        <v>1</v>
      </c>
      <c r="G96" s="16"/>
      <c r="H96" s="13"/>
      <c r="I96" s="19">
        <v>14</v>
      </c>
      <c r="J96" s="16">
        <v>23</v>
      </c>
      <c r="K96" s="16">
        <v>1</v>
      </c>
      <c r="L96" s="16"/>
      <c r="M96" s="16"/>
      <c r="N96" s="16"/>
      <c r="O96" s="16"/>
      <c r="P96" s="16"/>
      <c r="Q96" s="13"/>
      <c r="R96" s="56" t="s">
        <v>149</v>
      </c>
    </row>
    <row r="97" spans="1:18" ht="12.75">
      <c r="A97" s="66"/>
      <c r="B97" s="21" t="s">
        <v>48</v>
      </c>
      <c r="C97" s="67">
        <f t="shared" ref="C97:Q97" si="6">SUM(C65:C94)</f>
        <v>643</v>
      </c>
      <c r="D97" s="67">
        <f t="shared" si="6"/>
        <v>14</v>
      </c>
      <c r="E97" s="67">
        <f t="shared" si="6"/>
        <v>643</v>
      </c>
      <c r="F97" s="67">
        <f t="shared" si="6"/>
        <v>14</v>
      </c>
      <c r="G97" s="67">
        <f t="shared" si="6"/>
        <v>0</v>
      </c>
      <c r="H97" s="67">
        <f t="shared" si="6"/>
        <v>0</v>
      </c>
      <c r="I97" s="68">
        <f t="shared" si="6"/>
        <v>158</v>
      </c>
      <c r="J97" s="67">
        <f t="shared" si="6"/>
        <v>296</v>
      </c>
      <c r="K97" s="67">
        <f t="shared" si="6"/>
        <v>0</v>
      </c>
      <c r="L97" s="67">
        <f t="shared" si="6"/>
        <v>94</v>
      </c>
      <c r="M97" s="67">
        <f t="shared" si="6"/>
        <v>4</v>
      </c>
      <c r="N97" s="67">
        <f t="shared" si="6"/>
        <v>225</v>
      </c>
      <c r="O97" s="67">
        <f t="shared" si="6"/>
        <v>7</v>
      </c>
      <c r="P97" s="67">
        <f t="shared" si="6"/>
        <v>28</v>
      </c>
      <c r="Q97" s="67">
        <f t="shared" si="6"/>
        <v>3</v>
      </c>
      <c r="R97" s="69"/>
    </row>
    <row r="98" spans="1:18" ht="12.75">
      <c r="A98" s="70"/>
      <c r="B98" s="21" t="s">
        <v>49</v>
      </c>
      <c r="C98" s="71">
        <f t="shared" ref="C98:Q98" si="7">C95+C96</f>
        <v>48</v>
      </c>
      <c r="D98" s="71">
        <f t="shared" si="7"/>
        <v>1</v>
      </c>
      <c r="E98" s="71">
        <f t="shared" si="7"/>
        <v>48</v>
      </c>
      <c r="F98" s="71">
        <f t="shared" si="7"/>
        <v>1</v>
      </c>
      <c r="G98" s="71">
        <f t="shared" si="7"/>
        <v>0</v>
      </c>
      <c r="H98" s="71">
        <f t="shared" si="7"/>
        <v>0</v>
      </c>
      <c r="I98" s="72">
        <f t="shared" si="7"/>
        <v>38</v>
      </c>
      <c r="J98" s="71">
        <f t="shared" si="7"/>
        <v>48</v>
      </c>
      <c r="K98" s="71">
        <f t="shared" si="7"/>
        <v>1</v>
      </c>
      <c r="L98" s="71">
        <f t="shared" si="7"/>
        <v>0</v>
      </c>
      <c r="M98" s="71">
        <f t="shared" si="7"/>
        <v>0</v>
      </c>
      <c r="N98" s="71">
        <f t="shared" si="7"/>
        <v>0</v>
      </c>
      <c r="O98" s="71">
        <f t="shared" si="7"/>
        <v>0</v>
      </c>
      <c r="P98" s="71">
        <f t="shared" si="7"/>
        <v>0</v>
      </c>
      <c r="Q98" s="71">
        <f t="shared" si="7"/>
        <v>0</v>
      </c>
      <c r="R98" s="69"/>
    </row>
    <row r="99" spans="1:18" ht="12.75">
      <c r="A99" s="210" t="s">
        <v>50</v>
      </c>
      <c r="B99" s="211"/>
      <c r="C99" s="21">
        <f t="shared" ref="C99:Q99" si="8">C97+C98</f>
        <v>691</v>
      </c>
      <c r="D99" s="21">
        <f t="shared" si="8"/>
        <v>15</v>
      </c>
      <c r="E99" s="21">
        <f t="shared" si="8"/>
        <v>691</v>
      </c>
      <c r="F99" s="21">
        <f t="shared" si="8"/>
        <v>15</v>
      </c>
      <c r="G99" s="21">
        <f t="shared" si="8"/>
        <v>0</v>
      </c>
      <c r="H99" s="21">
        <f t="shared" si="8"/>
        <v>0</v>
      </c>
      <c r="I99" s="73">
        <f t="shared" si="8"/>
        <v>196</v>
      </c>
      <c r="J99" s="21">
        <f t="shared" si="8"/>
        <v>344</v>
      </c>
      <c r="K99" s="21">
        <f t="shared" si="8"/>
        <v>1</v>
      </c>
      <c r="L99" s="21">
        <f t="shared" si="8"/>
        <v>94</v>
      </c>
      <c r="M99" s="21">
        <f t="shared" si="8"/>
        <v>4</v>
      </c>
      <c r="N99" s="21">
        <f t="shared" si="8"/>
        <v>225</v>
      </c>
      <c r="O99" s="21">
        <f t="shared" si="8"/>
        <v>7</v>
      </c>
      <c r="P99" s="21">
        <f t="shared" si="8"/>
        <v>28</v>
      </c>
      <c r="Q99" s="21">
        <f t="shared" si="8"/>
        <v>3</v>
      </c>
      <c r="R99" s="69"/>
    </row>
    <row r="100" spans="1:18">
      <c r="A100" s="220" t="s">
        <v>150</v>
      </c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</row>
    <row r="101" spans="1:18" ht="12.75">
      <c r="A101" s="28">
        <v>1</v>
      </c>
      <c r="B101" s="16" t="s">
        <v>151</v>
      </c>
      <c r="C101" s="20">
        <v>14</v>
      </c>
      <c r="D101" s="20"/>
      <c r="E101" s="20">
        <v>14</v>
      </c>
      <c r="F101" s="20"/>
      <c r="G101" s="16"/>
      <c r="H101" s="16"/>
      <c r="I101" s="74">
        <v>13</v>
      </c>
      <c r="J101" s="17">
        <v>14</v>
      </c>
      <c r="K101" s="16"/>
      <c r="L101" s="16"/>
      <c r="M101" s="16"/>
      <c r="N101" s="16"/>
      <c r="O101" s="16"/>
      <c r="P101" s="16"/>
      <c r="Q101" s="16"/>
      <c r="R101" s="23"/>
    </row>
    <row r="102" spans="1:18" ht="12.75">
      <c r="A102" s="38">
        <v>2</v>
      </c>
      <c r="B102" s="16" t="s">
        <v>152</v>
      </c>
      <c r="C102" s="20">
        <v>13</v>
      </c>
      <c r="D102" s="20"/>
      <c r="E102" s="20">
        <v>13</v>
      </c>
      <c r="F102" s="20"/>
      <c r="G102" s="16"/>
      <c r="H102" s="16"/>
      <c r="I102" s="74">
        <v>10</v>
      </c>
      <c r="J102" s="17"/>
      <c r="K102" s="16"/>
      <c r="L102" s="16">
        <v>13</v>
      </c>
      <c r="M102" s="16"/>
      <c r="N102" s="16"/>
      <c r="O102" s="16"/>
      <c r="P102" s="16"/>
      <c r="Q102" s="16"/>
      <c r="R102" s="23"/>
    </row>
    <row r="103" spans="1:18" ht="12.75">
      <c r="A103" s="44">
        <v>3</v>
      </c>
      <c r="B103" s="16" t="s">
        <v>153</v>
      </c>
      <c r="C103" s="20">
        <v>12</v>
      </c>
      <c r="D103" s="20"/>
      <c r="E103" s="20">
        <v>12</v>
      </c>
      <c r="F103" s="20"/>
      <c r="G103" s="16"/>
      <c r="H103" s="16"/>
      <c r="I103" s="74">
        <v>10</v>
      </c>
      <c r="J103" s="17">
        <v>12</v>
      </c>
      <c r="K103" s="16"/>
      <c r="L103" s="16"/>
      <c r="M103" s="16"/>
      <c r="N103" s="16"/>
      <c r="O103" s="16"/>
      <c r="P103" s="16"/>
      <c r="Q103" s="16"/>
      <c r="R103" s="23"/>
    </row>
    <row r="104" spans="1:18" ht="12.75">
      <c r="A104" s="44">
        <v>4</v>
      </c>
      <c r="B104" s="16" t="s">
        <v>154</v>
      </c>
      <c r="C104" s="20">
        <v>14</v>
      </c>
      <c r="D104" s="20"/>
      <c r="E104" s="20">
        <v>14</v>
      </c>
      <c r="F104" s="20"/>
      <c r="G104" s="16"/>
      <c r="H104" s="16"/>
      <c r="I104" s="74">
        <v>10</v>
      </c>
      <c r="J104" s="17">
        <v>2</v>
      </c>
      <c r="K104" s="16"/>
      <c r="L104" s="16">
        <v>12</v>
      </c>
      <c r="M104" s="16"/>
      <c r="N104" s="16"/>
      <c r="O104" s="16"/>
      <c r="P104" s="16"/>
      <c r="Q104" s="16"/>
      <c r="R104" s="23"/>
    </row>
    <row r="105" spans="1:18" ht="12.75">
      <c r="A105" s="44">
        <v>5</v>
      </c>
      <c r="B105" s="16" t="s">
        <v>155</v>
      </c>
      <c r="C105" s="16">
        <v>12</v>
      </c>
      <c r="D105" s="16"/>
      <c r="E105" s="16">
        <v>12</v>
      </c>
      <c r="F105" s="16"/>
      <c r="G105" s="16"/>
      <c r="H105" s="16"/>
      <c r="I105" s="74">
        <v>12</v>
      </c>
      <c r="J105" s="17">
        <v>12</v>
      </c>
      <c r="K105" s="16"/>
      <c r="L105" s="16"/>
      <c r="M105" s="16"/>
      <c r="N105" s="16"/>
      <c r="O105" s="16"/>
      <c r="P105" s="16"/>
      <c r="Q105" s="16"/>
      <c r="R105" s="23"/>
    </row>
    <row r="106" spans="1:18" ht="12.75">
      <c r="A106" s="75">
        <v>6</v>
      </c>
      <c r="B106" s="16" t="s">
        <v>156</v>
      </c>
      <c r="C106" s="16">
        <v>15</v>
      </c>
      <c r="D106" s="16"/>
      <c r="E106" s="16">
        <v>15</v>
      </c>
      <c r="F106" s="16"/>
      <c r="G106" s="16"/>
      <c r="H106" s="16"/>
      <c r="I106" s="74">
        <v>3</v>
      </c>
      <c r="J106" s="17">
        <v>15</v>
      </c>
      <c r="K106" s="16"/>
      <c r="L106" s="16"/>
      <c r="M106" s="35"/>
      <c r="N106" s="35"/>
      <c r="O106" s="35"/>
      <c r="P106" s="35"/>
      <c r="Q106" s="35"/>
      <c r="R106" s="23"/>
    </row>
    <row r="107" spans="1:18" ht="12.75">
      <c r="A107" s="28">
        <v>7</v>
      </c>
      <c r="B107" s="16" t="s">
        <v>157</v>
      </c>
      <c r="C107" s="16">
        <v>14</v>
      </c>
      <c r="D107" s="16"/>
      <c r="E107" s="16">
        <v>14</v>
      </c>
      <c r="F107" s="16"/>
      <c r="G107" s="16"/>
      <c r="H107" s="16"/>
      <c r="I107" s="74">
        <v>8</v>
      </c>
      <c r="J107" s="17">
        <v>3</v>
      </c>
      <c r="K107" s="16"/>
      <c r="L107" s="16">
        <v>11</v>
      </c>
      <c r="M107" s="35"/>
      <c r="N107" s="35"/>
      <c r="O107" s="35"/>
      <c r="P107" s="35"/>
      <c r="Q107" s="35"/>
      <c r="R107" s="23"/>
    </row>
    <row r="108" spans="1:18" ht="12.75">
      <c r="A108" s="28">
        <v>8</v>
      </c>
      <c r="B108" s="16" t="s">
        <v>158</v>
      </c>
      <c r="C108" s="16">
        <v>15</v>
      </c>
      <c r="D108" s="16"/>
      <c r="E108" s="16">
        <v>15</v>
      </c>
      <c r="F108" s="16"/>
      <c r="G108" s="16"/>
      <c r="H108" s="16"/>
      <c r="I108" s="74">
        <v>6</v>
      </c>
      <c r="J108" s="17">
        <v>15</v>
      </c>
      <c r="K108" s="16"/>
      <c r="L108" s="16"/>
      <c r="M108" s="35"/>
      <c r="N108" s="35"/>
      <c r="O108" s="35"/>
      <c r="P108" s="35"/>
      <c r="Q108" s="35"/>
      <c r="R108" s="23"/>
    </row>
    <row r="109" spans="1:18" ht="12.75">
      <c r="A109" s="38">
        <v>9</v>
      </c>
      <c r="B109" s="29" t="s">
        <v>159</v>
      </c>
      <c r="C109" s="29">
        <v>19</v>
      </c>
      <c r="D109" s="29"/>
      <c r="E109" s="29">
        <v>19</v>
      </c>
      <c r="F109" s="29"/>
      <c r="G109" s="39"/>
      <c r="H109" s="39"/>
      <c r="I109" s="76">
        <v>19</v>
      </c>
      <c r="J109" s="38">
        <v>19</v>
      </c>
      <c r="K109" s="39"/>
      <c r="L109" s="39"/>
      <c r="M109" s="39"/>
      <c r="N109" s="39"/>
      <c r="O109" s="39"/>
      <c r="P109" s="39"/>
      <c r="Q109" s="39"/>
      <c r="R109" s="26"/>
    </row>
    <row r="110" spans="1:18" ht="12.75">
      <c r="A110" s="75">
        <v>10</v>
      </c>
      <c r="B110" s="7" t="s">
        <v>160</v>
      </c>
      <c r="C110" s="77">
        <v>16</v>
      </c>
      <c r="D110" s="10"/>
      <c r="E110" s="10">
        <v>16</v>
      </c>
      <c r="F110" s="6"/>
      <c r="G110" s="45"/>
      <c r="H110" s="45"/>
      <c r="I110" s="78">
        <v>16</v>
      </c>
      <c r="J110" s="44">
        <v>6</v>
      </c>
      <c r="K110" s="45"/>
      <c r="L110" s="45">
        <v>10</v>
      </c>
      <c r="M110" s="45"/>
      <c r="N110" s="45"/>
      <c r="O110" s="45"/>
      <c r="P110" s="45"/>
      <c r="Q110" s="45"/>
      <c r="R110" s="27"/>
    </row>
    <row r="111" spans="1:18" ht="12.75">
      <c r="A111" s="28">
        <v>11</v>
      </c>
      <c r="B111" s="29" t="s">
        <v>161</v>
      </c>
      <c r="C111" s="79">
        <v>20</v>
      </c>
      <c r="D111" s="29"/>
      <c r="E111" s="29">
        <v>20</v>
      </c>
      <c r="F111" s="6"/>
      <c r="G111" s="45"/>
      <c r="H111" s="45"/>
      <c r="I111" s="78">
        <v>17</v>
      </c>
      <c r="J111" s="44">
        <v>20</v>
      </c>
      <c r="K111" s="45"/>
      <c r="L111" s="45"/>
      <c r="M111" s="45"/>
      <c r="N111" s="45"/>
      <c r="O111" s="45"/>
      <c r="P111" s="45"/>
      <c r="Q111" s="45"/>
      <c r="R111" s="27"/>
    </row>
    <row r="112" spans="1:18" ht="12.75">
      <c r="A112" s="28">
        <v>12</v>
      </c>
      <c r="B112" s="7" t="s">
        <v>162</v>
      </c>
      <c r="C112" s="77">
        <v>16</v>
      </c>
      <c r="D112" s="10"/>
      <c r="E112" s="10">
        <v>16</v>
      </c>
      <c r="F112" s="6"/>
      <c r="G112" s="45"/>
      <c r="H112" s="45"/>
      <c r="I112" s="78">
        <v>13</v>
      </c>
      <c r="J112" s="44"/>
      <c r="K112" s="45"/>
      <c r="L112" s="45">
        <v>16</v>
      </c>
      <c r="M112" s="45"/>
      <c r="N112" s="45"/>
      <c r="O112" s="45"/>
      <c r="P112" s="45"/>
      <c r="Q112" s="45"/>
      <c r="R112" s="27"/>
    </row>
    <row r="113" spans="1:20" ht="12.75">
      <c r="A113" s="38">
        <v>13</v>
      </c>
      <c r="B113" s="80" t="s">
        <v>163</v>
      </c>
      <c r="C113" s="81">
        <v>20</v>
      </c>
      <c r="D113" s="29"/>
      <c r="E113" s="29">
        <v>20</v>
      </c>
      <c r="F113" s="6"/>
      <c r="G113" s="45"/>
      <c r="H113" s="45"/>
      <c r="I113" s="78">
        <v>12</v>
      </c>
      <c r="J113" s="44">
        <v>20</v>
      </c>
      <c r="K113" s="45"/>
      <c r="L113" s="45"/>
      <c r="M113" s="45"/>
      <c r="N113" s="45"/>
      <c r="O113" s="45"/>
      <c r="P113" s="45"/>
      <c r="Q113" s="45"/>
      <c r="R113" s="27"/>
    </row>
    <row r="114" spans="1:20" ht="12.75">
      <c r="A114" s="82"/>
      <c r="B114" s="83" t="s">
        <v>164</v>
      </c>
      <c r="C114" s="84">
        <f t="shared" ref="C114:Q114" si="9">SUM(C101:C108)</f>
        <v>109</v>
      </c>
      <c r="D114" s="84">
        <f t="shared" si="9"/>
        <v>0</v>
      </c>
      <c r="E114" s="84">
        <f t="shared" si="9"/>
        <v>109</v>
      </c>
      <c r="F114" s="84">
        <f t="shared" si="9"/>
        <v>0</v>
      </c>
      <c r="G114" s="84">
        <f t="shared" si="9"/>
        <v>0</v>
      </c>
      <c r="H114" s="84">
        <f t="shared" si="9"/>
        <v>0</v>
      </c>
      <c r="I114" s="85">
        <f t="shared" si="9"/>
        <v>72</v>
      </c>
      <c r="J114" s="84">
        <f t="shared" si="9"/>
        <v>73</v>
      </c>
      <c r="K114" s="84">
        <f t="shared" si="9"/>
        <v>0</v>
      </c>
      <c r="L114" s="84">
        <f t="shared" si="9"/>
        <v>36</v>
      </c>
      <c r="M114" s="84">
        <f t="shared" si="9"/>
        <v>0</v>
      </c>
      <c r="N114" s="84">
        <f t="shared" si="9"/>
        <v>0</v>
      </c>
      <c r="O114" s="84">
        <f t="shared" si="9"/>
        <v>0</v>
      </c>
      <c r="P114" s="84">
        <f t="shared" si="9"/>
        <v>0</v>
      </c>
      <c r="Q114" s="84">
        <f t="shared" si="9"/>
        <v>0</v>
      </c>
      <c r="R114" s="86"/>
    </row>
    <row r="115" spans="1:20" ht="12.75">
      <c r="A115" s="87"/>
      <c r="B115" s="88" t="s">
        <v>165</v>
      </c>
      <c r="C115" s="89">
        <f t="shared" ref="C115:Q115" si="10">SUM(C109:C113)</f>
        <v>91</v>
      </c>
      <c r="D115" s="89">
        <f t="shared" si="10"/>
        <v>0</v>
      </c>
      <c r="E115" s="89">
        <f t="shared" si="10"/>
        <v>91</v>
      </c>
      <c r="F115" s="89">
        <f t="shared" si="10"/>
        <v>0</v>
      </c>
      <c r="G115" s="89">
        <f t="shared" si="10"/>
        <v>0</v>
      </c>
      <c r="H115" s="89">
        <f t="shared" si="10"/>
        <v>0</v>
      </c>
      <c r="I115" s="90">
        <f t="shared" si="10"/>
        <v>77</v>
      </c>
      <c r="J115" s="89">
        <f t="shared" si="10"/>
        <v>65</v>
      </c>
      <c r="K115" s="89">
        <f t="shared" si="10"/>
        <v>0</v>
      </c>
      <c r="L115" s="89">
        <f t="shared" si="10"/>
        <v>26</v>
      </c>
      <c r="M115" s="89">
        <f t="shared" si="10"/>
        <v>0</v>
      </c>
      <c r="N115" s="89">
        <f t="shared" si="10"/>
        <v>0</v>
      </c>
      <c r="O115" s="89">
        <f t="shared" si="10"/>
        <v>0</v>
      </c>
      <c r="P115" s="89">
        <f t="shared" si="10"/>
        <v>0</v>
      </c>
      <c r="Q115" s="89">
        <f t="shared" si="10"/>
        <v>0</v>
      </c>
      <c r="R115" s="69"/>
    </row>
    <row r="116" spans="1:20" ht="51" customHeight="1">
      <c r="A116" s="222" t="s">
        <v>166</v>
      </c>
      <c r="B116" s="223"/>
      <c r="C116" s="89">
        <f t="shared" ref="C116:Q116" si="11">C114+C115</f>
        <v>200</v>
      </c>
      <c r="D116" s="89">
        <f t="shared" si="11"/>
        <v>0</v>
      </c>
      <c r="E116" s="89">
        <f t="shared" si="11"/>
        <v>200</v>
      </c>
      <c r="F116" s="89">
        <f t="shared" si="11"/>
        <v>0</v>
      </c>
      <c r="G116" s="89">
        <f t="shared" si="11"/>
        <v>0</v>
      </c>
      <c r="H116" s="89">
        <f t="shared" si="11"/>
        <v>0</v>
      </c>
      <c r="I116" s="90">
        <f t="shared" si="11"/>
        <v>149</v>
      </c>
      <c r="J116" s="89">
        <f t="shared" si="11"/>
        <v>138</v>
      </c>
      <c r="K116" s="89">
        <f t="shared" si="11"/>
        <v>0</v>
      </c>
      <c r="L116" s="89">
        <f t="shared" si="11"/>
        <v>62</v>
      </c>
      <c r="M116" s="89">
        <f t="shared" si="11"/>
        <v>0</v>
      </c>
      <c r="N116" s="89">
        <f t="shared" si="11"/>
        <v>0</v>
      </c>
      <c r="O116" s="89">
        <f t="shared" si="11"/>
        <v>0</v>
      </c>
      <c r="P116" s="89">
        <f t="shared" si="11"/>
        <v>0</v>
      </c>
      <c r="Q116" s="89">
        <f t="shared" si="11"/>
        <v>0</v>
      </c>
      <c r="R116" s="69"/>
    </row>
    <row r="117" spans="1:20" ht="12.75">
      <c r="A117" s="224" t="s">
        <v>167</v>
      </c>
      <c r="B117" s="225"/>
      <c r="C117" s="91">
        <f t="shared" ref="C117:Q118" si="12">C30+C61+C97</f>
        <v>1346</v>
      </c>
      <c r="D117" s="91">
        <f t="shared" si="12"/>
        <v>60</v>
      </c>
      <c r="E117" s="91">
        <f t="shared" si="12"/>
        <v>1346</v>
      </c>
      <c r="F117" s="91">
        <f t="shared" si="12"/>
        <v>60</v>
      </c>
      <c r="G117" s="91">
        <f t="shared" si="12"/>
        <v>0</v>
      </c>
      <c r="H117" s="91">
        <f t="shared" si="12"/>
        <v>0</v>
      </c>
      <c r="I117" s="92">
        <f t="shared" si="12"/>
        <v>427</v>
      </c>
      <c r="J117" s="91">
        <f t="shared" si="12"/>
        <v>546</v>
      </c>
      <c r="K117" s="91">
        <f t="shared" si="12"/>
        <v>6</v>
      </c>
      <c r="L117" s="91">
        <f t="shared" si="12"/>
        <v>439</v>
      </c>
      <c r="M117" s="91">
        <f t="shared" si="12"/>
        <v>30</v>
      </c>
      <c r="N117" s="91">
        <f t="shared" si="12"/>
        <v>282</v>
      </c>
      <c r="O117" s="91">
        <f t="shared" si="12"/>
        <v>11</v>
      </c>
      <c r="P117" s="91">
        <f t="shared" si="12"/>
        <v>79</v>
      </c>
      <c r="Q117" s="91">
        <f t="shared" si="12"/>
        <v>13</v>
      </c>
      <c r="R117" s="93"/>
    </row>
    <row r="118" spans="1:20" ht="12.75">
      <c r="A118" s="208" t="s">
        <v>168</v>
      </c>
      <c r="B118" s="209"/>
      <c r="C118" s="84">
        <f t="shared" si="12"/>
        <v>366</v>
      </c>
      <c r="D118" s="84">
        <f t="shared" si="12"/>
        <v>19</v>
      </c>
      <c r="E118" s="84">
        <f t="shared" si="12"/>
        <v>366</v>
      </c>
      <c r="F118" s="84">
        <f t="shared" si="12"/>
        <v>19</v>
      </c>
      <c r="G118" s="84">
        <f t="shared" si="12"/>
        <v>0</v>
      </c>
      <c r="H118" s="84">
        <f t="shared" si="12"/>
        <v>0</v>
      </c>
      <c r="I118" s="85">
        <f t="shared" si="12"/>
        <v>165</v>
      </c>
      <c r="J118" s="84">
        <f t="shared" si="12"/>
        <v>209</v>
      </c>
      <c r="K118" s="84">
        <f t="shared" si="12"/>
        <v>3</v>
      </c>
      <c r="L118" s="84">
        <f t="shared" si="12"/>
        <v>96</v>
      </c>
      <c r="M118" s="84">
        <f t="shared" si="12"/>
        <v>11</v>
      </c>
      <c r="N118" s="84">
        <f t="shared" si="12"/>
        <v>54</v>
      </c>
      <c r="O118" s="84">
        <f t="shared" si="12"/>
        <v>2</v>
      </c>
      <c r="P118" s="84">
        <f t="shared" si="12"/>
        <v>7</v>
      </c>
      <c r="Q118" s="84">
        <f t="shared" si="12"/>
        <v>3</v>
      </c>
      <c r="R118" s="84"/>
      <c r="S118" s="94"/>
      <c r="T118" s="94"/>
    </row>
    <row r="119" spans="1:20" ht="12.75">
      <c r="A119" s="210" t="s">
        <v>169</v>
      </c>
      <c r="B119" s="211"/>
      <c r="C119" s="89">
        <f t="shared" ref="C119:Q119" si="13">C116+C117+C118</f>
        <v>1912</v>
      </c>
      <c r="D119" s="89">
        <f t="shared" si="13"/>
        <v>79</v>
      </c>
      <c r="E119" s="89">
        <f t="shared" si="13"/>
        <v>1912</v>
      </c>
      <c r="F119" s="89">
        <f t="shared" si="13"/>
        <v>79</v>
      </c>
      <c r="G119" s="89">
        <f t="shared" si="13"/>
        <v>0</v>
      </c>
      <c r="H119" s="89">
        <f t="shared" si="13"/>
        <v>0</v>
      </c>
      <c r="I119" s="90">
        <f t="shared" si="13"/>
        <v>741</v>
      </c>
      <c r="J119" s="89">
        <f t="shared" si="13"/>
        <v>893</v>
      </c>
      <c r="K119" s="89">
        <f t="shared" si="13"/>
        <v>9</v>
      </c>
      <c r="L119" s="89">
        <f t="shared" si="13"/>
        <v>597</v>
      </c>
      <c r="M119" s="89">
        <f t="shared" si="13"/>
        <v>41</v>
      </c>
      <c r="N119" s="89">
        <f t="shared" si="13"/>
        <v>336</v>
      </c>
      <c r="O119" s="89">
        <f t="shared" si="13"/>
        <v>13</v>
      </c>
      <c r="P119" s="89">
        <f t="shared" si="13"/>
        <v>86</v>
      </c>
      <c r="Q119" s="89">
        <f t="shared" si="13"/>
        <v>16</v>
      </c>
      <c r="R119" s="69"/>
    </row>
    <row r="120" spans="1:20">
      <c r="A120" s="212" t="s">
        <v>170</v>
      </c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</row>
    <row r="121" spans="1:20" ht="12.75">
      <c r="A121" s="5">
        <v>1</v>
      </c>
      <c r="B121" s="95" t="s">
        <v>171</v>
      </c>
      <c r="C121" s="96">
        <v>26</v>
      </c>
      <c r="D121" s="6"/>
      <c r="E121" s="6">
        <v>26</v>
      </c>
      <c r="F121" s="6"/>
      <c r="G121" s="10"/>
      <c r="H121" s="10"/>
      <c r="I121" s="97">
        <v>21</v>
      </c>
      <c r="J121" s="6">
        <v>26</v>
      </c>
      <c r="K121" s="6"/>
      <c r="L121" s="6"/>
      <c r="M121" s="98"/>
      <c r="N121" s="9"/>
      <c r="O121" s="9"/>
      <c r="P121" s="9"/>
      <c r="Q121" s="53"/>
      <c r="R121" s="99"/>
    </row>
    <row r="122" spans="1:20" ht="38.25">
      <c r="A122" s="12">
        <v>2</v>
      </c>
      <c r="B122" s="66" t="s">
        <v>172</v>
      </c>
      <c r="C122" s="100">
        <v>23</v>
      </c>
      <c r="D122" s="10">
        <v>3</v>
      </c>
      <c r="E122" s="10">
        <v>23</v>
      </c>
      <c r="F122" s="10">
        <v>3</v>
      </c>
      <c r="G122" s="16"/>
      <c r="H122" s="16"/>
      <c r="I122" s="101">
        <v>8</v>
      </c>
      <c r="J122" s="10">
        <v>22</v>
      </c>
      <c r="K122" s="10">
        <v>3</v>
      </c>
      <c r="L122" s="10">
        <v>1</v>
      </c>
      <c r="M122" s="9"/>
      <c r="N122" s="15"/>
      <c r="O122" s="15"/>
      <c r="P122" s="15"/>
      <c r="Q122" s="18"/>
      <c r="R122" s="102" t="s">
        <v>173</v>
      </c>
    </row>
    <row r="123" spans="1:20" ht="12.75">
      <c r="A123" s="17">
        <v>3</v>
      </c>
      <c r="B123" s="103" t="s">
        <v>174</v>
      </c>
      <c r="C123" s="16">
        <v>21</v>
      </c>
      <c r="D123" s="16"/>
      <c r="E123" s="16">
        <v>21</v>
      </c>
      <c r="F123" s="16"/>
      <c r="G123" s="35"/>
      <c r="H123" s="35"/>
      <c r="I123" s="104">
        <v>0</v>
      </c>
      <c r="J123" s="16">
        <v>21</v>
      </c>
      <c r="K123" s="16"/>
      <c r="L123" s="15"/>
      <c r="M123" s="15"/>
      <c r="N123" s="35"/>
      <c r="O123" s="35"/>
      <c r="P123" s="35"/>
      <c r="Q123" s="33"/>
      <c r="R123" s="105"/>
    </row>
    <row r="124" spans="1:20" ht="12.75">
      <c r="A124" s="17"/>
      <c r="B124" s="103" t="s">
        <v>175</v>
      </c>
      <c r="C124" s="35">
        <v>1</v>
      </c>
      <c r="D124" s="35">
        <v>1</v>
      </c>
      <c r="E124" s="35">
        <v>1</v>
      </c>
      <c r="F124" s="35">
        <v>1</v>
      </c>
      <c r="G124" s="35"/>
      <c r="H124" s="35"/>
      <c r="I124" s="106">
        <v>0</v>
      </c>
      <c r="J124" s="35"/>
      <c r="K124" s="35"/>
      <c r="L124" s="35">
        <v>1</v>
      </c>
      <c r="M124" s="35">
        <v>1</v>
      </c>
      <c r="N124" s="35"/>
      <c r="O124" s="35"/>
      <c r="P124" s="35"/>
      <c r="Q124" s="33"/>
      <c r="R124" s="56" t="s">
        <v>176</v>
      </c>
    </row>
    <row r="125" spans="1:20" ht="12.75">
      <c r="A125" s="17">
        <v>4</v>
      </c>
      <c r="B125" s="103" t="s">
        <v>177</v>
      </c>
      <c r="C125" s="35">
        <v>23</v>
      </c>
      <c r="D125" s="35"/>
      <c r="E125" s="35">
        <v>23</v>
      </c>
      <c r="F125" s="35"/>
      <c r="G125" s="35"/>
      <c r="H125" s="35"/>
      <c r="I125" s="106">
        <v>16</v>
      </c>
      <c r="J125" s="35">
        <v>1</v>
      </c>
      <c r="K125" s="35"/>
      <c r="L125" s="35">
        <v>22</v>
      </c>
      <c r="M125" s="35"/>
      <c r="N125" s="35"/>
      <c r="O125" s="35"/>
      <c r="P125" s="35"/>
      <c r="Q125" s="33"/>
      <c r="R125" s="107"/>
    </row>
    <row r="126" spans="1:20" ht="25.5">
      <c r="A126" s="17">
        <v>5</v>
      </c>
      <c r="B126" s="35" t="s">
        <v>178</v>
      </c>
      <c r="C126" s="35">
        <v>21</v>
      </c>
      <c r="D126" s="35">
        <v>2</v>
      </c>
      <c r="E126" s="35">
        <v>21</v>
      </c>
      <c r="F126" s="35">
        <v>2</v>
      </c>
      <c r="G126" s="35"/>
      <c r="H126" s="35"/>
      <c r="I126" s="106">
        <v>7</v>
      </c>
      <c r="J126" s="35">
        <v>5</v>
      </c>
      <c r="K126" s="35">
        <v>1</v>
      </c>
      <c r="L126" s="35">
        <v>16</v>
      </c>
      <c r="M126" s="35">
        <v>1</v>
      </c>
      <c r="N126" s="35"/>
      <c r="O126" s="35"/>
      <c r="P126" s="35"/>
      <c r="Q126" s="33"/>
      <c r="R126" s="59" t="s">
        <v>179</v>
      </c>
    </row>
    <row r="127" spans="1:20" ht="25.5">
      <c r="A127" s="17">
        <v>6</v>
      </c>
      <c r="B127" s="35" t="s">
        <v>180</v>
      </c>
      <c r="C127" s="35">
        <v>18</v>
      </c>
      <c r="D127" s="35">
        <v>2</v>
      </c>
      <c r="E127" s="35">
        <v>18</v>
      </c>
      <c r="F127" s="35">
        <v>2</v>
      </c>
      <c r="G127" s="35"/>
      <c r="H127" s="35"/>
      <c r="I127" s="106">
        <v>2</v>
      </c>
      <c r="J127" s="35">
        <v>4</v>
      </c>
      <c r="K127" s="35">
        <v>1</v>
      </c>
      <c r="L127" s="35">
        <v>14</v>
      </c>
      <c r="M127" s="35">
        <v>1</v>
      </c>
      <c r="N127" s="35"/>
      <c r="O127" s="35"/>
      <c r="P127" s="35"/>
      <c r="Q127" s="33"/>
      <c r="R127" s="59" t="s">
        <v>181</v>
      </c>
    </row>
    <row r="128" spans="1:20" ht="12.75">
      <c r="A128" s="17"/>
      <c r="B128" s="103" t="s">
        <v>182</v>
      </c>
      <c r="C128" s="35">
        <v>1</v>
      </c>
      <c r="D128" s="103">
        <v>1</v>
      </c>
      <c r="E128" s="35">
        <v>1</v>
      </c>
      <c r="F128" s="35">
        <v>1</v>
      </c>
      <c r="G128" s="35"/>
      <c r="H128" s="35"/>
      <c r="I128" s="106">
        <v>0</v>
      </c>
      <c r="J128" s="35"/>
      <c r="K128" s="35"/>
      <c r="L128" s="35">
        <v>1</v>
      </c>
      <c r="M128" s="35">
        <v>1</v>
      </c>
      <c r="N128" s="35"/>
      <c r="O128" s="35"/>
      <c r="P128" s="35"/>
      <c r="Q128" s="33"/>
      <c r="R128" s="56" t="s">
        <v>183</v>
      </c>
    </row>
    <row r="129" spans="1:18" ht="12.75">
      <c r="A129" s="17"/>
      <c r="B129" s="103" t="s">
        <v>184</v>
      </c>
      <c r="C129" s="35">
        <v>1</v>
      </c>
      <c r="D129" s="103">
        <v>1</v>
      </c>
      <c r="E129" s="35">
        <v>1</v>
      </c>
      <c r="F129" s="35">
        <v>1</v>
      </c>
      <c r="G129" s="35"/>
      <c r="H129" s="35"/>
      <c r="I129" s="106">
        <v>0</v>
      </c>
      <c r="J129" s="35"/>
      <c r="K129" s="35"/>
      <c r="L129" s="35">
        <v>1</v>
      </c>
      <c r="M129" s="35">
        <v>1</v>
      </c>
      <c r="N129" s="35"/>
      <c r="O129" s="35"/>
      <c r="P129" s="35"/>
      <c r="Q129" s="33"/>
      <c r="R129" s="56" t="s">
        <v>185</v>
      </c>
    </row>
    <row r="130" spans="1:18" ht="12.75">
      <c r="A130" s="17"/>
      <c r="B130" s="103" t="s">
        <v>186</v>
      </c>
      <c r="C130" s="35">
        <v>1</v>
      </c>
      <c r="D130" s="103">
        <v>1</v>
      </c>
      <c r="E130" s="35">
        <v>1</v>
      </c>
      <c r="F130" s="35">
        <v>1</v>
      </c>
      <c r="G130" s="35"/>
      <c r="H130" s="35"/>
      <c r="I130" s="106">
        <v>0</v>
      </c>
      <c r="J130" s="35"/>
      <c r="K130" s="35"/>
      <c r="L130" s="35">
        <v>1</v>
      </c>
      <c r="M130" s="35">
        <v>1</v>
      </c>
      <c r="N130" s="35"/>
      <c r="O130" s="35"/>
      <c r="P130" s="35"/>
      <c r="Q130" s="33"/>
      <c r="R130" s="56" t="s">
        <v>187</v>
      </c>
    </row>
    <row r="131" spans="1:18" ht="12.75">
      <c r="A131" s="17">
        <v>7</v>
      </c>
      <c r="B131" s="103" t="s">
        <v>188</v>
      </c>
      <c r="C131" s="103">
        <v>16</v>
      </c>
      <c r="D131" s="108"/>
      <c r="E131" s="108">
        <v>16</v>
      </c>
      <c r="F131" s="39"/>
      <c r="G131" s="35"/>
      <c r="H131" s="35"/>
      <c r="I131" s="106">
        <v>12</v>
      </c>
      <c r="J131" s="35">
        <v>11</v>
      </c>
      <c r="K131" s="35"/>
      <c r="L131" s="35">
        <v>5</v>
      </c>
      <c r="M131" s="35"/>
      <c r="N131" s="35"/>
      <c r="O131" s="35"/>
      <c r="P131" s="35"/>
      <c r="Q131" s="33"/>
      <c r="R131" s="56"/>
    </row>
    <row r="132" spans="1:18" ht="12.75">
      <c r="A132" s="17">
        <v>8</v>
      </c>
      <c r="B132" s="103" t="s">
        <v>189</v>
      </c>
      <c r="C132" s="103">
        <v>17</v>
      </c>
      <c r="D132" s="109"/>
      <c r="E132" s="45">
        <v>17</v>
      </c>
      <c r="F132" s="45"/>
      <c r="G132" s="35"/>
      <c r="H132" s="35"/>
      <c r="I132" s="106">
        <v>16</v>
      </c>
      <c r="J132" s="35">
        <v>9</v>
      </c>
      <c r="K132" s="35"/>
      <c r="L132" s="35">
        <v>8</v>
      </c>
      <c r="M132" s="35"/>
      <c r="N132" s="35"/>
      <c r="O132" s="35"/>
      <c r="P132" s="35"/>
      <c r="Q132" s="33"/>
      <c r="R132" s="107"/>
    </row>
    <row r="133" spans="1:18" ht="12.75">
      <c r="A133" s="50">
        <v>9</v>
      </c>
      <c r="B133" s="108" t="s">
        <v>190</v>
      </c>
      <c r="C133" s="108">
        <v>10</v>
      </c>
      <c r="D133" s="109"/>
      <c r="E133" s="45">
        <v>10</v>
      </c>
      <c r="F133" s="45"/>
      <c r="G133" s="110"/>
      <c r="H133" s="38"/>
      <c r="I133" s="111">
        <v>4</v>
      </c>
      <c r="J133" s="39">
        <v>6</v>
      </c>
      <c r="K133" s="39"/>
      <c r="L133" s="39">
        <v>4</v>
      </c>
      <c r="M133" s="39"/>
      <c r="N133" s="39"/>
      <c r="O133" s="39"/>
      <c r="P133" s="39"/>
      <c r="Q133" s="110"/>
      <c r="R133" s="56"/>
    </row>
    <row r="134" spans="1:18" ht="12.75">
      <c r="A134" s="112"/>
      <c r="B134" s="113" t="s">
        <v>191</v>
      </c>
      <c r="C134" s="114">
        <f t="shared" ref="C134:Q134" si="14">SUM(C121:C130)</f>
        <v>136</v>
      </c>
      <c r="D134" s="82">
        <f t="shared" si="14"/>
        <v>11</v>
      </c>
      <c r="E134" s="82">
        <f t="shared" si="14"/>
        <v>136</v>
      </c>
      <c r="F134" s="82">
        <f t="shared" si="14"/>
        <v>11</v>
      </c>
      <c r="G134" s="82">
        <f t="shared" si="14"/>
        <v>0</v>
      </c>
      <c r="H134" s="82">
        <f t="shared" si="14"/>
        <v>0</v>
      </c>
      <c r="I134" s="115">
        <f t="shared" si="14"/>
        <v>54</v>
      </c>
      <c r="J134" s="82">
        <f t="shared" si="14"/>
        <v>79</v>
      </c>
      <c r="K134" s="82">
        <f t="shared" si="14"/>
        <v>5</v>
      </c>
      <c r="L134" s="82">
        <f t="shared" si="14"/>
        <v>57</v>
      </c>
      <c r="M134" s="82">
        <f t="shared" si="14"/>
        <v>6</v>
      </c>
      <c r="N134" s="82">
        <f t="shared" si="14"/>
        <v>0</v>
      </c>
      <c r="O134" s="82">
        <f t="shared" si="14"/>
        <v>0</v>
      </c>
      <c r="P134" s="82">
        <f t="shared" si="14"/>
        <v>0</v>
      </c>
      <c r="Q134" s="82">
        <f t="shared" si="14"/>
        <v>0</v>
      </c>
      <c r="R134" s="93"/>
    </row>
    <row r="135" spans="1:18" ht="12.75">
      <c r="A135" s="70"/>
      <c r="B135" s="116" t="s">
        <v>164</v>
      </c>
      <c r="C135" s="108">
        <f t="shared" ref="C135:Q135" si="15">SUM(C132:C133)</f>
        <v>27</v>
      </c>
      <c r="D135" s="108">
        <f t="shared" si="15"/>
        <v>0</v>
      </c>
      <c r="E135" s="108">
        <f t="shared" si="15"/>
        <v>27</v>
      </c>
      <c r="F135" s="108">
        <f t="shared" si="15"/>
        <v>0</v>
      </c>
      <c r="G135" s="108">
        <f t="shared" si="15"/>
        <v>0</v>
      </c>
      <c r="H135" s="108">
        <f t="shared" si="15"/>
        <v>0</v>
      </c>
      <c r="I135" s="111">
        <f t="shared" si="15"/>
        <v>20</v>
      </c>
      <c r="J135" s="108">
        <f t="shared" si="15"/>
        <v>15</v>
      </c>
      <c r="K135" s="108">
        <f t="shared" si="15"/>
        <v>0</v>
      </c>
      <c r="L135" s="108">
        <f t="shared" si="15"/>
        <v>12</v>
      </c>
      <c r="M135" s="108">
        <f t="shared" si="15"/>
        <v>0</v>
      </c>
      <c r="N135" s="108">
        <f t="shared" si="15"/>
        <v>0</v>
      </c>
      <c r="O135" s="108">
        <f t="shared" si="15"/>
        <v>0</v>
      </c>
      <c r="P135" s="108">
        <f t="shared" si="15"/>
        <v>0</v>
      </c>
      <c r="Q135" s="108">
        <f t="shared" si="15"/>
        <v>0</v>
      </c>
      <c r="R135" s="117"/>
    </row>
    <row r="136" spans="1:18" ht="12.75">
      <c r="A136" s="112"/>
      <c r="B136" s="113" t="s">
        <v>165</v>
      </c>
      <c r="C136" s="95">
        <f t="shared" ref="C136:Q136" si="16">SUM(C131)</f>
        <v>16</v>
      </c>
      <c r="D136" s="95">
        <f t="shared" si="16"/>
        <v>0</v>
      </c>
      <c r="E136" s="95">
        <f t="shared" si="16"/>
        <v>16</v>
      </c>
      <c r="F136" s="95">
        <f t="shared" si="16"/>
        <v>0</v>
      </c>
      <c r="G136" s="95">
        <f t="shared" si="16"/>
        <v>0</v>
      </c>
      <c r="H136" s="95">
        <f t="shared" si="16"/>
        <v>0</v>
      </c>
      <c r="I136" s="118">
        <f t="shared" si="16"/>
        <v>12</v>
      </c>
      <c r="J136" s="95">
        <f t="shared" si="16"/>
        <v>11</v>
      </c>
      <c r="K136" s="95">
        <f t="shared" si="16"/>
        <v>0</v>
      </c>
      <c r="L136" s="95">
        <f t="shared" si="16"/>
        <v>5</v>
      </c>
      <c r="M136" s="95">
        <f t="shared" si="16"/>
        <v>0</v>
      </c>
      <c r="N136" s="95">
        <f t="shared" si="16"/>
        <v>0</v>
      </c>
      <c r="O136" s="95">
        <f t="shared" si="16"/>
        <v>0</v>
      </c>
      <c r="P136" s="95">
        <f t="shared" si="16"/>
        <v>0</v>
      </c>
      <c r="Q136" s="95">
        <f t="shared" si="16"/>
        <v>0</v>
      </c>
      <c r="R136" s="86"/>
    </row>
    <row r="137" spans="1:18" ht="12.75">
      <c r="A137" s="214" t="s">
        <v>192</v>
      </c>
      <c r="B137" s="215"/>
      <c r="C137" s="67">
        <f t="shared" ref="C137:Q137" si="17">SUM(C134:C136)</f>
        <v>179</v>
      </c>
      <c r="D137" s="67">
        <f t="shared" si="17"/>
        <v>11</v>
      </c>
      <c r="E137" s="67">
        <f t="shared" si="17"/>
        <v>179</v>
      </c>
      <c r="F137" s="67">
        <f t="shared" si="17"/>
        <v>11</v>
      </c>
      <c r="G137" s="67">
        <f t="shared" si="17"/>
        <v>0</v>
      </c>
      <c r="H137" s="67">
        <f t="shared" si="17"/>
        <v>0</v>
      </c>
      <c r="I137" s="68">
        <f t="shared" si="17"/>
        <v>86</v>
      </c>
      <c r="J137" s="67">
        <f t="shared" si="17"/>
        <v>105</v>
      </c>
      <c r="K137" s="67">
        <f t="shared" si="17"/>
        <v>5</v>
      </c>
      <c r="L137" s="67">
        <f t="shared" si="17"/>
        <v>74</v>
      </c>
      <c r="M137" s="67">
        <f t="shared" si="17"/>
        <v>6</v>
      </c>
      <c r="N137" s="67">
        <f t="shared" si="17"/>
        <v>0</v>
      </c>
      <c r="O137" s="67">
        <f t="shared" si="17"/>
        <v>0</v>
      </c>
      <c r="P137" s="67">
        <f t="shared" si="17"/>
        <v>0</v>
      </c>
      <c r="Q137" s="67">
        <f t="shared" si="17"/>
        <v>0</v>
      </c>
      <c r="R137" s="69"/>
    </row>
    <row r="138" spans="1:18">
      <c r="A138" s="216" t="s">
        <v>193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</row>
    <row r="139" spans="1:18" ht="12.75">
      <c r="A139" s="42">
        <v>1</v>
      </c>
      <c r="B139" s="119" t="s">
        <v>194</v>
      </c>
      <c r="C139" s="6">
        <v>25</v>
      </c>
      <c r="D139" s="6"/>
      <c r="E139" s="6">
        <v>25</v>
      </c>
      <c r="F139" s="6"/>
      <c r="G139" s="6"/>
      <c r="H139" s="6"/>
      <c r="I139" s="120">
        <v>25</v>
      </c>
      <c r="J139" s="119">
        <v>25</v>
      </c>
      <c r="K139" s="9"/>
      <c r="L139" s="9"/>
      <c r="M139" s="9"/>
      <c r="N139" s="9"/>
      <c r="O139" s="9"/>
      <c r="P139" s="9"/>
      <c r="Q139" s="53"/>
      <c r="R139" s="63"/>
    </row>
    <row r="140" spans="1:18" ht="12.75">
      <c r="A140" s="42">
        <v>2</v>
      </c>
      <c r="B140" s="5" t="s">
        <v>195</v>
      </c>
      <c r="C140" s="10">
        <v>22</v>
      </c>
      <c r="D140" s="10"/>
      <c r="E140" s="10">
        <v>22</v>
      </c>
      <c r="F140" s="10"/>
      <c r="G140" s="10"/>
      <c r="H140" s="10"/>
      <c r="I140" s="121">
        <v>1</v>
      </c>
      <c r="J140" s="5">
        <v>22</v>
      </c>
      <c r="K140" s="15"/>
      <c r="L140" s="15"/>
      <c r="M140" s="15"/>
      <c r="N140" s="15"/>
      <c r="O140" s="15"/>
      <c r="P140" s="15"/>
      <c r="Q140" s="18"/>
      <c r="R140" s="64"/>
    </row>
    <row r="141" spans="1:18" ht="12.75">
      <c r="A141" s="5">
        <v>3</v>
      </c>
      <c r="B141" s="16" t="s">
        <v>196</v>
      </c>
      <c r="C141" s="16">
        <v>23</v>
      </c>
      <c r="D141" s="16"/>
      <c r="E141" s="16">
        <v>23</v>
      </c>
      <c r="F141" s="16"/>
      <c r="G141" s="16"/>
      <c r="H141" s="16"/>
      <c r="I141" s="122">
        <v>21</v>
      </c>
      <c r="J141" s="17">
        <v>6</v>
      </c>
      <c r="K141" s="16"/>
      <c r="L141" s="16">
        <v>17</v>
      </c>
      <c r="M141" s="16"/>
      <c r="N141" s="16"/>
      <c r="O141" s="16"/>
      <c r="P141" s="16"/>
      <c r="Q141" s="13"/>
      <c r="R141" s="56"/>
    </row>
    <row r="142" spans="1:18" ht="12.75">
      <c r="A142" s="17"/>
      <c r="B142" s="16" t="s">
        <v>197</v>
      </c>
      <c r="C142" s="16">
        <v>1</v>
      </c>
      <c r="D142" s="16">
        <v>1</v>
      </c>
      <c r="E142" s="16">
        <v>1</v>
      </c>
      <c r="F142" s="16">
        <v>1</v>
      </c>
      <c r="G142" s="16"/>
      <c r="H142" s="16"/>
      <c r="I142" s="122">
        <v>0</v>
      </c>
      <c r="J142" s="17"/>
      <c r="K142" s="16"/>
      <c r="L142" s="16">
        <v>1</v>
      </c>
      <c r="M142" s="16">
        <v>1</v>
      </c>
      <c r="N142" s="16"/>
      <c r="O142" s="16"/>
      <c r="P142" s="16"/>
      <c r="Q142" s="13"/>
      <c r="R142" s="56" t="s">
        <v>198</v>
      </c>
    </row>
    <row r="143" spans="1:18" ht="12.75">
      <c r="A143" s="17">
        <v>4</v>
      </c>
      <c r="B143" s="16" t="s">
        <v>199</v>
      </c>
      <c r="C143" s="20">
        <v>20</v>
      </c>
      <c r="D143" s="16">
        <v>1</v>
      </c>
      <c r="E143" s="16">
        <v>20</v>
      </c>
      <c r="F143" s="16">
        <v>1</v>
      </c>
      <c r="G143" s="16"/>
      <c r="H143" s="16"/>
      <c r="I143" s="122">
        <v>15</v>
      </c>
      <c r="J143" s="17">
        <v>8</v>
      </c>
      <c r="K143" s="16"/>
      <c r="L143" s="16">
        <v>12</v>
      </c>
      <c r="M143" s="16">
        <v>1</v>
      </c>
      <c r="N143" s="16"/>
      <c r="O143" s="16"/>
      <c r="P143" s="16"/>
      <c r="Q143" s="13"/>
      <c r="R143" s="56" t="s">
        <v>200</v>
      </c>
    </row>
    <row r="144" spans="1:18" ht="12.75">
      <c r="A144" s="17"/>
      <c r="B144" s="16" t="s">
        <v>201</v>
      </c>
      <c r="C144" s="20">
        <v>1</v>
      </c>
      <c r="D144" s="16">
        <v>1</v>
      </c>
      <c r="E144" s="16">
        <v>1</v>
      </c>
      <c r="F144" s="16">
        <v>1</v>
      </c>
      <c r="G144" s="16"/>
      <c r="H144" s="16"/>
      <c r="I144" s="122">
        <v>0</v>
      </c>
      <c r="J144" s="17"/>
      <c r="K144" s="16"/>
      <c r="L144" s="16">
        <v>1</v>
      </c>
      <c r="M144" s="16">
        <v>1</v>
      </c>
      <c r="N144" s="16"/>
      <c r="O144" s="16"/>
      <c r="P144" s="16"/>
      <c r="Q144" s="13"/>
      <c r="R144" s="56" t="s">
        <v>202</v>
      </c>
    </row>
    <row r="145" spans="1:18" ht="12.75">
      <c r="A145" s="17">
        <v>5</v>
      </c>
      <c r="B145" s="16" t="s">
        <v>203</v>
      </c>
      <c r="C145" s="16">
        <v>11</v>
      </c>
      <c r="D145" s="16">
        <v>1</v>
      </c>
      <c r="E145" s="16">
        <v>11</v>
      </c>
      <c r="F145" s="16">
        <v>1</v>
      </c>
      <c r="G145" s="16"/>
      <c r="H145" s="16"/>
      <c r="I145" s="122">
        <v>1</v>
      </c>
      <c r="J145" s="17">
        <v>6</v>
      </c>
      <c r="K145" s="16"/>
      <c r="L145" s="16">
        <v>5</v>
      </c>
      <c r="M145" s="16">
        <v>1</v>
      </c>
      <c r="N145" s="16"/>
      <c r="O145" s="16"/>
      <c r="P145" s="16"/>
      <c r="Q145" s="13"/>
      <c r="R145" s="56" t="s">
        <v>204</v>
      </c>
    </row>
    <row r="146" spans="1:18" ht="25.5">
      <c r="A146" s="17"/>
      <c r="B146" s="16" t="s">
        <v>205</v>
      </c>
      <c r="C146" s="16">
        <v>1</v>
      </c>
      <c r="D146" s="16">
        <v>1</v>
      </c>
      <c r="E146" s="16">
        <v>1</v>
      </c>
      <c r="F146" s="16">
        <v>1</v>
      </c>
      <c r="G146" s="16"/>
      <c r="H146" s="16"/>
      <c r="I146" s="122">
        <v>0</v>
      </c>
      <c r="J146" s="17"/>
      <c r="K146" s="16"/>
      <c r="L146" s="16">
        <v>1</v>
      </c>
      <c r="M146" s="16">
        <v>1</v>
      </c>
      <c r="N146" s="16"/>
      <c r="O146" s="16"/>
      <c r="P146" s="16"/>
      <c r="Q146" s="13"/>
      <c r="R146" s="59" t="s">
        <v>206</v>
      </c>
    </row>
    <row r="147" spans="1:18" ht="12.75">
      <c r="A147" s="17"/>
      <c r="B147" s="16" t="s">
        <v>207</v>
      </c>
      <c r="C147" s="16">
        <v>1</v>
      </c>
      <c r="D147" s="16">
        <v>1</v>
      </c>
      <c r="E147" s="16">
        <v>1</v>
      </c>
      <c r="F147" s="16">
        <v>1</v>
      </c>
      <c r="G147" s="16"/>
      <c r="H147" s="16"/>
      <c r="I147" s="122">
        <v>0</v>
      </c>
      <c r="J147" s="17"/>
      <c r="K147" s="16"/>
      <c r="L147" s="16">
        <v>1</v>
      </c>
      <c r="M147" s="16">
        <v>1</v>
      </c>
      <c r="N147" s="16"/>
      <c r="O147" s="16"/>
      <c r="P147" s="16"/>
      <c r="Q147" s="13"/>
      <c r="R147" s="56" t="s">
        <v>208</v>
      </c>
    </row>
    <row r="148" spans="1:18" ht="12.75">
      <c r="A148" s="17">
        <v>6</v>
      </c>
      <c r="B148" s="16" t="s">
        <v>209</v>
      </c>
      <c r="C148" s="16">
        <v>16</v>
      </c>
      <c r="D148" s="16"/>
      <c r="E148" s="16">
        <v>16</v>
      </c>
      <c r="F148" s="16"/>
      <c r="G148" s="16"/>
      <c r="H148" s="16"/>
      <c r="I148" s="122">
        <v>15</v>
      </c>
      <c r="J148" s="17">
        <v>12</v>
      </c>
      <c r="K148" s="16"/>
      <c r="L148" s="16">
        <v>4</v>
      </c>
      <c r="M148" s="16"/>
      <c r="N148" s="16"/>
      <c r="O148" s="16"/>
      <c r="P148" s="16"/>
      <c r="Q148" s="13"/>
      <c r="R148" s="56"/>
    </row>
    <row r="149" spans="1:18" ht="12.75">
      <c r="A149" s="50">
        <v>7</v>
      </c>
      <c r="B149" s="16" t="s">
        <v>210</v>
      </c>
      <c r="C149" s="20">
        <v>13</v>
      </c>
      <c r="D149" s="16"/>
      <c r="E149" s="16">
        <v>13</v>
      </c>
      <c r="F149" s="16"/>
      <c r="G149" s="16"/>
      <c r="H149" s="16"/>
      <c r="I149" s="122">
        <v>6</v>
      </c>
      <c r="J149" s="17">
        <v>9</v>
      </c>
      <c r="K149" s="16"/>
      <c r="L149" s="16">
        <v>4</v>
      </c>
      <c r="M149" s="16"/>
      <c r="N149" s="16"/>
      <c r="O149" s="16"/>
      <c r="P149" s="16"/>
      <c r="Q149" s="13"/>
      <c r="R149" s="56"/>
    </row>
    <row r="150" spans="1:18" ht="12.75">
      <c r="A150" s="112"/>
      <c r="B150" s="22" t="s">
        <v>211</v>
      </c>
      <c r="C150" s="66">
        <f t="shared" ref="C150:Q150" si="18">C146+C147</f>
        <v>2</v>
      </c>
      <c r="D150" s="66">
        <f t="shared" si="18"/>
        <v>2</v>
      </c>
      <c r="E150" s="66">
        <f t="shared" si="18"/>
        <v>2</v>
      </c>
      <c r="F150" s="66">
        <f t="shared" si="18"/>
        <v>2</v>
      </c>
      <c r="G150" s="66">
        <f t="shared" si="18"/>
        <v>0</v>
      </c>
      <c r="H150" s="66">
        <f t="shared" si="18"/>
        <v>0</v>
      </c>
      <c r="I150" s="123">
        <f t="shared" si="18"/>
        <v>0</v>
      </c>
      <c r="J150" s="66">
        <f t="shared" si="18"/>
        <v>0</v>
      </c>
      <c r="K150" s="66">
        <f t="shared" si="18"/>
        <v>0</v>
      </c>
      <c r="L150" s="66">
        <f t="shared" si="18"/>
        <v>2</v>
      </c>
      <c r="M150" s="66">
        <f t="shared" si="18"/>
        <v>2</v>
      </c>
      <c r="N150" s="66">
        <f t="shared" si="18"/>
        <v>0</v>
      </c>
      <c r="O150" s="66">
        <f t="shared" si="18"/>
        <v>0</v>
      </c>
      <c r="P150" s="66">
        <f t="shared" si="18"/>
        <v>0</v>
      </c>
      <c r="Q150" s="66">
        <f t="shared" si="18"/>
        <v>0</v>
      </c>
      <c r="R150" s="93"/>
    </row>
    <row r="151" spans="1:18" ht="12.75">
      <c r="A151" s="66"/>
      <c r="B151" s="22" t="s">
        <v>191</v>
      </c>
      <c r="C151" s="66">
        <f t="shared" ref="C151:Q151" si="19">C139+C140+C141+C142+C143+C144+C145</f>
        <v>103</v>
      </c>
      <c r="D151" s="66">
        <f t="shared" si="19"/>
        <v>4</v>
      </c>
      <c r="E151" s="66">
        <f t="shared" si="19"/>
        <v>103</v>
      </c>
      <c r="F151" s="66">
        <f t="shared" si="19"/>
        <v>4</v>
      </c>
      <c r="G151" s="66">
        <f t="shared" si="19"/>
        <v>0</v>
      </c>
      <c r="H151" s="66">
        <f t="shared" si="19"/>
        <v>0</v>
      </c>
      <c r="I151" s="123">
        <f t="shared" si="19"/>
        <v>63</v>
      </c>
      <c r="J151" s="66">
        <f t="shared" si="19"/>
        <v>67</v>
      </c>
      <c r="K151" s="66">
        <f t="shared" si="19"/>
        <v>0</v>
      </c>
      <c r="L151" s="66">
        <f t="shared" si="19"/>
        <v>36</v>
      </c>
      <c r="M151" s="66">
        <f t="shared" si="19"/>
        <v>4</v>
      </c>
      <c r="N151" s="66">
        <f t="shared" si="19"/>
        <v>0</v>
      </c>
      <c r="O151" s="66">
        <f t="shared" si="19"/>
        <v>0</v>
      </c>
      <c r="P151" s="66">
        <f t="shared" si="19"/>
        <v>0</v>
      </c>
      <c r="Q151" s="66">
        <f t="shared" si="19"/>
        <v>0</v>
      </c>
      <c r="R151" s="117"/>
    </row>
    <row r="152" spans="1:18" ht="14.25">
      <c r="A152" s="66"/>
      <c r="B152" s="88" t="s">
        <v>164</v>
      </c>
      <c r="C152" s="124">
        <f t="shared" ref="C152:Q152" si="20">C148+C149</f>
        <v>29</v>
      </c>
      <c r="D152" s="124">
        <f t="shared" si="20"/>
        <v>0</v>
      </c>
      <c r="E152" s="124">
        <f t="shared" si="20"/>
        <v>29</v>
      </c>
      <c r="F152" s="124">
        <f t="shared" si="20"/>
        <v>0</v>
      </c>
      <c r="G152" s="124">
        <f t="shared" si="20"/>
        <v>0</v>
      </c>
      <c r="H152" s="124">
        <f t="shared" si="20"/>
        <v>0</v>
      </c>
      <c r="I152" s="125">
        <f t="shared" si="20"/>
        <v>21</v>
      </c>
      <c r="J152" s="124">
        <f t="shared" si="20"/>
        <v>21</v>
      </c>
      <c r="K152" s="124">
        <f t="shared" si="20"/>
        <v>0</v>
      </c>
      <c r="L152" s="124">
        <f t="shared" si="20"/>
        <v>8</v>
      </c>
      <c r="M152" s="124">
        <f t="shared" si="20"/>
        <v>0</v>
      </c>
      <c r="N152" s="124">
        <f t="shared" si="20"/>
        <v>0</v>
      </c>
      <c r="O152" s="124">
        <f t="shared" si="20"/>
        <v>0</v>
      </c>
      <c r="P152" s="124">
        <f t="shared" si="20"/>
        <v>0</v>
      </c>
      <c r="Q152" s="124">
        <f t="shared" si="20"/>
        <v>0</v>
      </c>
      <c r="R152" s="126"/>
    </row>
    <row r="153" spans="1:18" ht="14.25">
      <c r="A153" s="200" t="s">
        <v>192</v>
      </c>
      <c r="B153" s="201"/>
      <c r="C153" s="89">
        <f t="shared" ref="C153:Q153" si="21">C150+C151+C152</f>
        <v>134</v>
      </c>
      <c r="D153" s="89">
        <f t="shared" si="21"/>
        <v>6</v>
      </c>
      <c r="E153" s="89">
        <f t="shared" si="21"/>
        <v>134</v>
      </c>
      <c r="F153" s="89">
        <f t="shared" si="21"/>
        <v>6</v>
      </c>
      <c r="G153" s="89">
        <f t="shared" si="21"/>
        <v>0</v>
      </c>
      <c r="H153" s="89">
        <f t="shared" si="21"/>
        <v>0</v>
      </c>
      <c r="I153" s="127">
        <f t="shared" si="21"/>
        <v>84</v>
      </c>
      <c r="J153" s="89">
        <f t="shared" si="21"/>
        <v>88</v>
      </c>
      <c r="K153" s="89">
        <f t="shared" si="21"/>
        <v>0</v>
      </c>
      <c r="L153" s="89">
        <f t="shared" si="21"/>
        <v>46</v>
      </c>
      <c r="M153" s="89">
        <f t="shared" si="21"/>
        <v>6</v>
      </c>
      <c r="N153" s="89">
        <f t="shared" si="21"/>
        <v>0</v>
      </c>
      <c r="O153" s="89">
        <f t="shared" si="21"/>
        <v>0</v>
      </c>
      <c r="P153" s="89">
        <f t="shared" si="21"/>
        <v>0</v>
      </c>
      <c r="Q153" s="89">
        <f t="shared" si="21"/>
        <v>0</v>
      </c>
      <c r="R153" s="128"/>
    </row>
    <row r="154" spans="1:18">
      <c r="A154" s="202" t="s">
        <v>212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</row>
    <row r="155" spans="1:18" ht="12.75">
      <c r="A155" s="5">
        <v>1</v>
      </c>
      <c r="B155" s="6" t="s">
        <v>213</v>
      </c>
      <c r="C155" s="96">
        <v>24</v>
      </c>
      <c r="D155" s="6">
        <v>1</v>
      </c>
      <c r="E155" s="6">
        <v>24</v>
      </c>
      <c r="F155" s="6">
        <v>1</v>
      </c>
      <c r="G155" s="6"/>
      <c r="H155" s="129"/>
      <c r="I155" s="130">
        <v>19</v>
      </c>
      <c r="J155" s="6">
        <v>17</v>
      </c>
      <c r="K155" s="6"/>
      <c r="L155" s="6">
        <v>7</v>
      </c>
      <c r="M155" s="9">
        <v>1</v>
      </c>
      <c r="N155" s="9"/>
      <c r="O155" s="9"/>
      <c r="P155" s="9"/>
      <c r="Q155" s="9"/>
      <c r="R155" s="11" t="s">
        <v>214</v>
      </c>
    </row>
    <row r="156" spans="1:18" ht="12.75">
      <c r="A156" s="17">
        <v>2</v>
      </c>
      <c r="B156" s="10" t="s">
        <v>215</v>
      </c>
      <c r="C156" s="10">
        <v>19</v>
      </c>
      <c r="D156" s="10"/>
      <c r="E156" s="10">
        <v>19</v>
      </c>
      <c r="F156" s="10"/>
      <c r="G156" s="10"/>
      <c r="H156" s="7"/>
      <c r="I156" s="131">
        <v>10</v>
      </c>
      <c r="J156" s="10">
        <v>19</v>
      </c>
      <c r="K156" s="10"/>
      <c r="L156" s="10"/>
      <c r="M156" s="15"/>
      <c r="N156" s="15"/>
      <c r="O156" s="15"/>
      <c r="P156" s="15"/>
      <c r="Q156" s="15"/>
      <c r="R156" s="15"/>
    </row>
    <row r="157" spans="1:18" ht="12.75">
      <c r="A157" s="17">
        <v>3</v>
      </c>
      <c r="B157" s="16" t="s">
        <v>216</v>
      </c>
      <c r="C157" s="20">
        <v>20</v>
      </c>
      <c r="D157" s="16">
        <v>1</v>
      </c>
      <c r="E157" s="16">
        <v>20</v>
      </c>
      <c r="F157" s="16">
        <v>1</v>
      </c>
      <c r="G157" s="23"/>
      <c r="H157" s="132"/>
      <c r="I157" s="123">
        <v>15</v>
      </c>
      <c r="J157" s="16">
        <v>8</v>
      </c>
      <c r="K157" s="16">
        <v>1</v>
      </c>
      <c r="L157" s="20">
        <v>12</v>
      </c>
      <c r="M157" s="15"/>
      <c r="N157" s="15"/>
      <c r="O157" s="15"/>
      <c r="P157" s="15"/>
      <c r="Q157" s="15"/>
      <c r="R157" s="133" t="s">
        <v>217</v>
      </c>
    </row>
    <row r="158" spans="1:18" ht="12.75">
      <c r="A158" s="17"/>
      <c r="B158" s="16" t="s">
        <v>218</v>
      </c>
      <c r="C158" s="16">
        <v>1</v>
      </c>
      <c r="D158" s="16">
        <v>1</v>
      </c>
      <c r="E158" s="16">
        <v>1</v>
      </c>
      <c r="F158" s="16">
        <v>1</v>
      </c>
      <c r="G158" s="16"/>
      <c r="H158" s="13"/>
      <c r="I158" s="123">
        <v>0</v>
      </c>
      <c r="J158" s="16"/>
      <c r="K158" s="16"/>
      <c r="L158" s="16">
        <v>1</v>
      </c>
      <c r="M158" s="16">
        <v>1</v>
      </c>
      <c r="N158" s="15"/>
      <c r="O158" s="15"/>
      <c r="P158" s="15"/>
      <c r="Q158" s="15"/>
      <c r="R158" s="133" t="s">
        <v>219</v>
      </c>
    </row>
    <row r="159" spans="1:18" ht="12.75">
      <c r="A159" s="17">
        <v>5</v>
      </c>
      <c r="B159" s="16" t="s">
        <v>220</v>
      </c>
      <c r="C159" s="16">
        <v>13</v>
      </c>
      <c r="D159" s="16"/>
      <c r="E159" s="16">
        <v>13</v>
      </c>
      <c r="F159" s="16"/>
      <c r="G159" s="16"/>
      <c r="H159" s="13"/>
      <c r="I159" s="123">
        <v>1</v>
      </c>
      <c r="J159" s="16">
        <v>13</v>
      </c>
      <c r="K159" s="16"/>
      <c r="L159" s="16">
        <v>0</v>
      </c>
      <c r="M159" s="15"/>
      <c r="N159" s="15"/>
      <c r="O159" s="15"/>
      <c r="P159" s="15"/>
      <c r="Q159" s="15"/>
      <c r="R159" s="23"/>
    </row>
    <row r="160" spans="1:18" ht="25.5">
      <c r="A160" s="17">
        <v>6</v>
      </c>
      <c r="B160" s="16" t="s">
        <v>221</v>
      </c>
      <c r="C160" s="16">
        <v>16</v>
      </c>
      <c r="D160" s="16">
        <v>1</v>
      </c>
      <c r="E160" s="16">
        <v>16</v>
      </c>
      <c r="F160" s="16">
        <v>1</v>
      </c>
      <c r="G160" s="16"/>
      <c r="H160" s="13"/>
      <c r="I160" s="123">
        <v>1</v>
      </c>
      <c r="J160" s="16">
        <v>6</v>
      </c>
      <c r="K160" s="16"/>
      <c r="L160" s="16">
        <v>10</v>
      </c>
      <c r="M160" s="16">
        <v>1</v>
      </c>
      <c r="N160" s="15"/>
      <c r="O160" s="15"/>
      <c r="P160" s="15"/>
      <c r="Q160" s="15"/>
      <c r="R160" s="25" t="s">
        <v>222</v>
      </c>
    </row>
    <row r="161" spans="1:18" ht="12.75">
      <c r="A161" s="17"/>
      <c r="B161" s="16" t="s">
        <v>223</v>
      </c>
      <c r="C161" s="16">
        <v>1</v>
      </c>
      <c r="D161" s="16">
        <v>1</v>
      </c>
      <c r="E161" s="16">
        <v>1</v>
      </c>
      <c r="F161" s="16">
        <v>1</v>
      </c>
      <c r="G161" s="16"/>
      <c r="H161" s="13"/>
      <c r="I161" s="123">
        <v>0</v>
      </c>
      <c r="J161" s="16"/>
      <c r="K161" s="16"/>
      <c r="L161" s="16">
        <v>1</v>
      </c>
      <c r="M161" s="16">
        <v>1</v>
      </c>
      <c r="N161" s="15"/>
      <c r="O161" s="15"/>
      <c r="P161" s="15"/>
      <c r="Q161" s="15"/>
      <c r="R161" s="133" t="s">
        <v>224</v>
      </c>
    </row>
    <row r="162" spans="1:18" ht="12.75">
      <c r="A162" s="16">
        <v>7</v>
      </c>
      <c r="B162" s="16" t="s">
        <v>225</v>
      </c>
      <c r="C162" s="16">
        <v>15</v>
      </c>
      <c r="D162" s="16"/>
      <c r="E162" s="16">
        <v>15</v>
      </c>
      <c r="F162" s="16"/>
      <c r="G162" s="16"/>
      <c r="H162" s="13"/>
      <c r="I162" s="123">
        <v>15</v>
      </c>
      <c r="J162" s="16">
        <v>11</v>
      </c>
      <c r="K162" s="16"/>
      <c r="L162" s="16">
        <v>4</v>
      </c>
      <c r="M162" s="16"/>
      <c r="N162" s="16"/>
      <c r="O162" s="16"/>
      <c r="P162" s="16"/>
      <c r="Q162" s="16"/>
      <c r="R162" s="23"/>
    </row>
    <row r="163" spans="1:18" ht="12.75">
      <c r="A163" s="17">
        <v>8</v>
      </c>
      <c r="B163" s="16" t="s">
        <v>226</v>
      </c>
      <c r="C163" s="20">
        <v>7</v>
      </c>
      <c r="D163" s="23"/>
      <c r="E163" s="16">
        <v>7</v>
      </c>
      <c r="F163" s="23"/>
      <c r="G163" s="23"/>
      <c r="H163" s="132"/>
      <c r="I163" s="123">
        <v>1</v>
      </c>
      <c r="J163" s="16">
        <v>5</v>
      </c>
      <c r="K163" s="23"/>
      <c r="L163" s="16">
        <v>2</v>
      </c>
      <c r="M163" s="23"/>
      <c r="N163" s="23"/>
      <c r="O163" s="23"/>
      <c r="P163" s="23"/>
      <c r="Q163" s="23"/>
      <c r="R163" s="23"/>
    </row>
    <row r="164" spans="1:18" ht="12.75">
      <c r="A164" s="17"/>
      <c r="B164" s="134" t="s">
        <v>191</v>
      </c>
      <c r="C164" s="17">
        <f>C155+C156+C157+C158+C159+C160+C161</f>
        <v>94</v>
      </c>
      <c r="D164" s="16">
        <f>D155+D156+D157+D158+D159+D160+D161</f>
        <v>5</v>
      </c>
      <c r="E164" s="16">
        <v>94</v>
      </c>
      <c r="F164" s="16">
        <f>SUM(F155:F161)</f>
        <v>5</v>
      </c>
      <c r="G164" s="16">
        <v>0</v>
      </c>
      <c r="H164" s="16">
        <v>0</v>
      </c>
      <c r="I164" s="104">
        <f>I155+I156+I157+I158+I159+I160+I161</f>
        <v>46</v>
      </c>
      <c r="J164" s="16">
        <v>63</v>
      </c>
      <c r="K164" s="16">
        <v>1</v>
      </c>
      <c r="L164" s="16">
        <v>31</v>
      </c>
      <c r="M164" s="16">
        <f>SUM(M155:M161)</f>
        <v>4</v>
      </c>
      <c r="N164" s="16">
        <v>0</v>
      </c>
      <c r="O164" s="16">
        <v>0</v>
      </c>
      <c r="P164" s="16">
        <v>0</v>
      </c>
      <c r="Q164" s="16">
        <v>0</v>
      </c>
      <c r="R164" s="26"/>
    </row>
    <row r="165" spans="1:18" ht="12.75">
      <c r="A165" s="50"/>
      <c r="B165" s="134" t="s">
        <v>164</v>
      </c>
      <c r="C165" s="17">
        <v>22</v>
      </c>
      <c r="D165" s="16">
        <v>0</v>
      </c>
      <c r="E165" s="16">
        <v>22</v>
      </c>
      <c r="F165" s="16">
        <v>0</v>
      </c>
      <c r="G165" s="16">
        <v>0</v>
      </c>
      <c r="H165" s="16">
        <v>0</v>
      </c>
      <c r="I165" s="104">
        <f>SUM(I162:I163)</f>
        <v>16</v>
      </c>
      <c r="J165" s="16">
        <v>16</v>
      </c>
      <c r="K165" s="16">
        <v>0</v>
      </c>
      <c r="L165" s="16">
        <v>6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27"/>
    </row>
    <row r="166" spans="1:18" ht="12.75">
      <c r="A166" s="5"/>
      <c r="B166" s="134" t="s">
        <v>165</v>
      </c>
      <c r="C166" s="17">
        <v>0</v>
      </c>
      <c r="D166" s="13">
        <v>0</v>
      </c>
      <c r="E166" s="17">
        <v>0</v>
      </c>
      <c r="F166" s="13">
        <v>0</v>
      </c>
      <c r="G166" s="17">
        <v>0</v>
      </c>
      <c r="H166" s="16">
        <v>0</v>
      </c>
      <c r="I166" s="104">
        <v>0</v>
      </c>
      <c r="J166" s="13">
        <v>0</v>
      </c>
      <c r="K166" s="17">
        <v>0</v>
      </c>
      <c r="L166" s="13">
        <v>0</v>
      </c>
      <c r="M166" s="17">
        <v>0</v>
      </c>
      <c r="N166" s="13">
        <v>0</v>
      </c>
      <c r="O166" s="17">
        <v>0</v>
      </c>
      <c r="P166" s="13">
        <v>0</v>
      </c>
      <c r="Q166" s="17">
        <v>0</v>
      </c>
      <c r="R166" s="31"/>
    </row>
    <row r="167" spans="1:18" ht="12.75">
      <c r="A167" s="204" t="s">
        <v>192</v>
      </c>
      <c r="B167" s="205"/>
      <c r="C167" s="15">
        <f t="shared" ref="C167:Q167" si="22">C164+C165+C166</f>
        <v>116</v>
      </c>
      <c r="D167" s="15">
        <f t="shared" si="22"/>
        <v>5</v>
      </c>
      <c r="E167" s="15">
        <f t="shared" si="22"/>
        <v>116</v>
      </c>
      <c r="F167" s="15">
        <f t="shared" si="22"/>
        <v>5</v>
      </c>
      <c r="G167" s="15">
        <f t="shared" si="22"/>
        <v>0</v>
      </c>
      <c r="H167" s="15">
        <f t="shared" si="22"/>
        <v>0</v>
      </c>
      <c r="I167" s="73">
        <f t="shared" si="22"/>
        <v>62</v>
      </c>
      <c r="J167" s="15">
        <f t="shared" si="22"/>
        <v>79</v>
      </c>
      <c r="K167" s="15">
        <f t="shared" si="22"/>
        <v>1</v>
      </c>
      <c r="L167" s="15">
        <f t="shared" si="22"/>
        <v>37</v>
      </c>
      <c r="M167" s="15">
        <f t="shared" si="22"/>
        <v>4</v>
      </c>
      <c r="N167" s="15">
        <f t="shared" si="22"/>
        <v>0</v>
      </c>
      <c r="O167" s="15">
        <f t="shared" si="22"/>
        <v>0</v>
      </c>
      <c r="P167" s="15">
        <f t="shared" si="22"/>
        <v>0</v>
      </c>
      <c r="Q167" s="15">
        <f t="shared" si="22"/>
        <v>0</v>
      </c>
      <c r="R167" s="23"/>
    </row>
    <row r="168" spans="1:18">
      <c r="A168" s="206" t="s">
        <v>227</v>
      </c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</row>
    <row r="169" spans="1:18" ht="12.75">
      <c r="A169" s="75">
        <v>1</v>
      </c>
      <c r="B169" s="7" t="s">
        <v>228</v>
      </c>
      <c r="C169" s="112">
        <v>23</v>
      </c>
      <c r="D169" s="10"/>
      <c r="E169" s="10">
        <v>23</v>
      </c>
      <c r="F169" s="10"/>
      <c r="G169" s="10"/>
      <c r="H169" s="7"/>
      <c r="I169" s="131">
        <v>8</v>
      </c>
      <c r="J169" s="10">
        <v>23</v>
      </c>
      <c r="K169" s="10"/>
      <c r="L169" s="10"/>
      <c r="M169" s="10"/>
      <c r="N169" s="10"/>
      <c r="O169" s="10"/>
      <c r="P169" s="10"/>
      <c r="Q169" s="10"/>
      <c r="R169" s="31"/>
    </row>
    <row r="170" spans="1:18" ht="25.5">
      <c r="A170" s="38"/>
      <c r="B170" s="13" t="s">
        <v>229</v>
      </c>
      <c r="C170" s="66">
        <v>1</v>
      </c>
      <c r="D170" s="16">
        <v>1</v>
      </c>
      <c r="E170" s="16">
        <v>1</v>
      </c>
      <c r="F170" s="16">
        <v>1</v>
      </c>
      <c r="G170" s="16"/>
      <c r="H170" s="13"/>
      <c r="I170" s="123">
        <v>0</v>
      </c>
      <c r="J170" s="16"/>
      <c r="K170" s="16"/>
      <c r="L170" s="16">
        <v>1</v>
      </c>
      <c r="M170" s="16">
        <v>1</v>
      </c>
      <c r="N170" s="16"/>
      <c r="O170" s="16"/>
      <c r="P170" s="16"/>
      <c r="Q170" s="16"/>
      <c r="R170" s="25" t="s">
        <v>230</v>
      </c>
    </row>
    <row r="171" spans="1:18" ht="25.5">
      <c r="A171" s="44"/>
      <c r="B171" s="13" t="s">
        <v>231</v>
      </c>
      <c r="C171" s="66">
        <v>2</v>
      </c>
      <c r="D171" s="16">
        <v>2</v>
      </c>
      <c r="E171" s="16">
        <v>2</v>
      </c>
      <c r="F171" s="16">
        <v>2</v>
      </c>
      <c r="G171" s="16"/>
      <c r="H171" s="13"/>
      <c r="I171" s="123">
        <v>0</v>
      </c>
      <c r="J171" s="16"/>
      <c r="K171" s="16"/>
      <c r="L171" s="16">
        <v>2</v>
      </c>
      <c r="M171" s="16">
        <v>2</v>
      </c>
      <c r="N171" s="16"/>
      <c r="O171" s="16"/>
      <c r="P171" s="16"/>
      <c r="Q171" s="16"/>
      <c r="R171" s="25" t="s">
        <v>232</v>
      </c>
    </row>
    <row r="172" spans="1:18" ht="12.75">
      <c r="A172" s="28">
        <v>2</v>
      </c>
      <c r="B172" s="13" t="s">
        <v>233</v>
      </c>
      <c r="C172" s="66">
        <v>21</v>
      </c>
      <c r="D172" s="16">
        <v>1</v>
      </c>
      <c r="E172" s="16">
        <v>21</v>
      </c>
      <c r="F172" s="16">
        <v>1</v>
      </c>
      <c r="G172" s="16"/>
      <c r="H172" s="13"/>
      <c r="I172" s="123">
        <v>7</v>
      </c>
      <c r="J172" s="16"/>
      <c r="K172" s="16"/>
      <c r="L172" s="16">
        <v>21</v>
      </c>
      <c r="M172" s="16">
        <v>1</v>
      </c>
      <c r="N172" s="16"/>
      <c r="O172" s="16"/>
      <c r="P172" s="16"/>
      <c r="Q172" s="16"/>
      <c r="R172" s="23" t="s">
        <v>234</v>
      </c>
    </row>
    <row r="173" spans="1:18" ht="12.75">
      <c r="A173" s="28">
        <v>3</v>
      </c>
      <c r="B173" s="13" t="s">
        <v>235</v>
      </c>
      <c r="C173" s="66">
        <v>13</v>
      </c>
      <c r="D173" s="16"/>
      <c r="E173" s="16">
        <v>13</v>
      </c>
      <c r="F173" s="16"/>
      <c r="G173" s="16"/>
      <c r="H173" s="13"/>
      <c r="I173" s="123">
        <v>0</v>
      </c>
      <c r="J173" s="16">
        <v>1</v>
      </c>
      <c r="K173" s="16"/>
      <c r="L173" s="16">
        <v>12</v>
      </c>
      <c r="M173" s="16"/>
      <c r="N173" s="16"/>
      <c r="O173" s="16"/>
      <c r="P173" s="16"/>
      <c r="Q173" s="16"/>
      <c r="R173" s="23"/>
    </row>
    <row r="174" spans="1:18" ht="12.75">
      <c r="A174" s="28"/>
      <c r="B174" s="13" t="s">
        <v>236</v>
      </c>
      <c r="C174" s="66">
        <v>1</v>
      </c>
      <c r="D174" s="16">
        <v>1</v>
      </c>
      <c r="E174" s="16">
        <v>1</v>
      </c>
      <c r="F174" s="16">
        <v>1</v>
      </c>
      <c r="G174" s="16"/>
      <c r="H174" s="13"/>
      <c r="I174" s="123">
        <v>0</v>
      </c>
      <c r="J174" s="16">
        <v>1</v>
      </c>
      <c r="K174" s="16">
        <v>1</v>
      </c>
      <c r="L174" s="16"/>
      <c r="M174" s="16"/>
      <c r="N174" s="16"/>
      <c r="O174" s="16"/>
      <c r="P174" s="16"/>
      <c r="Q174" s="16"/>
      <c r="R174" s="23" t="s">
        <v>237</v>
      </c>
    </row>
    <row r="175" spans="1:18" ht="12.75">
      <c r="A175" s="28">
        <v>4</v>
      </c>
      <c r="B175" s="13" t="s">
        <v>238</v>
      </c>
      <c r="C175" s="66">
        <v>22</v>
      </c>
      <c r="D175" s="16"/>
      <c r="E175" s="16">
        <v>22</v>
      </c>
      <c r="F175" s="16"/>
      <c r="G175" s="16"/>
      <c r="H175" s="13"/>
      <c r="I175" s="123">
        <v>11</v>
      </c>
      <c r="J175" s="16">
        <v>22</v>
      </c>
      <c r="K175" s="16"/>
      <c r="L175" s="16"/>
      <c r="M175" s="16"/>
      <c r="N175" s="16"/>
      <c r="O175" s="16"/>
      <c r="P175" s="16"/>
      <c r="Q175" s="16"/>
      <c r="R175" s="23"/>
    </row>
    <row r="176" spans="1:18" ht="12.75">
      <c r="A176" s="28">
        <v>5</v>
      </c>
      <c r="B176" s="13" t="s">
        <v>239</v>
      </c>
      <c r="C176" s="135">
        <v>1</v>
      </c>
      <c r="D176" s="17">
        <v>1</v>
      </c>
      <c r="E176" s="16">
        <v>1</v>
      </c>
      <c r="F176" s="16">
        <v>1</v>
      </c>
      <c r="G176" s="16"/>
      <c r="H176" s="13"/>
      <c r="I176" s="123">
        <v>0</v>
      </c>
      <c r="J176" s="16">
        <v>1</v>
      </c>
      <c r="K176" s="16">
        <v>1</v>
      </c>
      <c r="L176" s="16"/>
      <c r="M176" s="16"/>
      <c r="N176" s="16"/>
      <c r="O176" s="16"/>
      <c r="P176" s="16"/>
      <c r="Q176" s="16"/>
      <c r="R176" s="23" t="s">
        <v>240</v>
      </c>
    </row>
    <row r="177" spans="1:18" ht="25.5">
      <c r="A177" s="28">
        <v>6</v>
      </c>
      <c r="B177" s="13" t="s">
        <v>241</v>
      </c>
      <c r="C177" s="5">
        <v>25</v>
      </c>
      <c r="D177" s="16">
        <v>2</v>
      </c>
      <c r="E177" s="16">
        <v>25</v>
      </c>
      <c r="F177" s="16">
        <v>2</v>
      </c>
      <c r="G177" s="16"/>
      <c r="H177" s="13"/>
      <c r="I177" s="123"/>
      <c r="J177" s="16">
        <v>23</v>
      </c>
      <c r="K177" s="16">
        <v>1</v>
      </c>
      <c r="L177" s="16">
        <v>2</v>
      </c>
      <c r="M177" s="16">
        <v>1</v>
      </c>
      <c r="N177" s="16"/>
      <c r="O177" s="16"/>
      <c r="P177" s="16"/>
      <c r="Q177" s="16"/>
      <c r="R177" s="25" t="s">
        <v>242</v>
      </c>
    </row>
    <row r="178" spans="1:18" ht="12.75">
      <c r="A178" s="28"/>
      <c r="B178" s="13" t="s">
        <v>243</v>
      </c>
      <c r="C178" s="17">
        <v>25</v>
      </c>
      <c r="D178" s="16">
        <v>1</v>
      </c>
      <c r="E178" s="16">
        <v>25</v>
      </c>
      <c r="F178" s="16">
        <v>1</v>
      </c>
      <c r="G178" s="16"/>
      <c r="H178" s="13"/>
      <c r="I178" s="123">
        <v>21</v>
      </c>
      <c r="J178" s="16">
        <v>23</v>
      </c>
      <c r="K178" s="16">
        <v>1</v>
      </c>
      <c r="L178" s="16">
        <v>2</v>
      </c>
      <c r="M178" s="16"/>
      <c r="N178" s="16"/>
      <c r="O178" s="16"/>
      <c r="P178" s="16"/>
      <c r="Q178" s="16"/>
      <c r="R178" s="25" t="s">
        <v>244</v>
      </c>
    </row>
    <row r="179" spans="1:18" ht="12.75">
      <c r="A179" s="28"/>
      <c r="B179" s="13" t="s">
        <v>245</v>
      </c>
      <c r="C179" s="17">
        <v>1</v>
      </c>
      <c r="D179" s="16">
        <v>1</v>
      </c>
      <c r="E179" s="16">
        <v>1</v>
      </c>
      <c r="F179" s="16">
        <v>1</v>
      </c>
      <c r="G179" s="16"/>
      <c r="H179" s="13"/>
      <c r="I179" s="123">
        <v>0</v>
      </c>
      <c r="J179" s="16"/>
      <c r="K179" s="16"/>
      <c r="L179" s="16">
        <v>1</v>
      </c>
      <c r="M179" s="16">
        <v>1</v>
      </c>
      <c r="N179" s="16"/>
      <c r="O179" s="16"/>
      <c r="P179" s="16"/>
      <c r="Q179" s="16"/>
      <c r="R179" s="23" t="s">
        <v>246</v>
      </c>
    </row>
    <row r="180" spans="1:18" ht="12.75">
      <c r="A180" s="28">
        <v>7</v>
      </c>
      <c r="B180" s="13" t="s">
        <v>247</v>
      </c>
      <c r="C180" s="17">
        <v>25</v>
      </c>
      <c r="D180" s="16"/>
      <c r="E180" s="16">
        <v>25</v>
      </c>
      <c r="F180" s="16"/>
      <c r="G180" s="16"/>
      <c r="H180" s="13"/>
      <c r="I180" s="123">
        <v>12</v>
      </c>
      <c r="J180" s="16">
        <v>4</v>
      </c>
      <c r="K180" s="16"/>
      <c r="L180" s="16">
        <v>21</v>
      </c>
      <c r="M180" s="16"/>
      <c r="N180" s="16"/>
      <c r="O180" s="16"/>
      <c r="P180" s="16"/>
      <c r="Q180" s="16"/>
      <c r="R180" s="23"/>
    </row>
    <row r="181" spans="1:18" ht="12.75">
      <c r="A181" s="28">
        <v>8</v>
      </c>
      <c r="B181" s="13" t="s">
        <v>248</v>
      </c>
      <c r="C181" s="17">
        <v>22</v>
      </c>
      <c r="D181" s="16"/>
      <c r="E181" s="16">
        <v>22</v>
      </c>
      <c r="F181" s="16"/>
      <c r="G181" s="16"/>
      <c r="H181" s="13"/>
      <c r="I181" s="123"/>
      <c r="J181" s="16"/>
      <c r="K181" s="16"/>
      <c r="L181" s="16">
        <v>22</v>
      </c>
      <c r="M181" s="16"/>
      <c r="N181" s="16"/>
      <c r="O181" s="16"/>
      <c r="P181" s="16"/>
      <c r="Q181" s="16"/>
      <c r="R181" s="23"/>
    </row>
    <row r="182" spans="1:18" ht="12.75">
      <c r="A182" s="28">
        <v>9</v>
      </c>
      <c r="B182" s="13" t="s">
        <v>249</v>
      </c>
      <c r="C182" s="17">
        <v>21</v>
      </c>
      <c r="D182" s="16">
        <v>1</v>
      </c>
      <c r="E182" s="16">
        <v>21</v>
      </c>
      <c r="F182" s="16">
        <v>1</v>
      </c>
      <c r="G182" s="16"/>
      <c r="H182" s="13"/>
      <c r="I182" s="123">
        <v>1</v>
      </c>
      <c r="J182" s="16">
        <v>20</v>
      </c>
      <c r="K182" s="16">
        <v>1</v>
      </c>
      <c r="L182" s="16">
        <v>1</v>
      </c>
      <c r="M182" s="16"/>
      <c r="N182" s="16"/>
      <c r="O182" s="16"/>
      <c r="P182" s="16"/>
      <c r="Q182" s="16"/>
      <c r="R182" s="23" t="s">
        <v>250</v>
      </c>
    </row>
    <row r="183" spans="1:18" ht="12.75">
      <c r="A183" s="28">
        <v>10</v>
      </c>
      <c r="B183" s="13" t="s">
        <v>251</v>
      </c>
      <c r="C183" s="17">
        <v>25</v>
      </c>
      <c r="D183" s="16">
        <v>1</v>
      </c>
      <c r="E183" s="16">
        <v>25</v>
      </c>
      <c r="F183" s="16">
        <v>1</v>
      </c>
      <c r="G183" s="16"/>
      <c r="H183" s="13"/>
      <c r="I183" s="123">
        <v>19</v>
      </c>
      <c r="J183" s="16">
        <v>22</v>
      </c>
      <c r="K183" s="16">
        <v>1</v>
      </c>
      <c r="L183" s="16">
        <v>3</v>
      </c>
      <c r="M183" s="16"/>
      <c r="N183" s="16"/>
      <c r="O183" s="16"/>
      <c r="P183" s="16"/>
      <c r="Q183" s="16"/>
      <c r="R183" s="23" t="s">
        <v>252</v>
      </c>
    </row>
    <row r="184" spans="1:18" ht="12.75">
      <c r="A184" s="28">
        <v>11</v>
      </c>
      <c r="B184" s="13" t="s">
        <v>253</v>
      </c>
      <c r="C184" s="66">
        <v>13</v>
      </c>
      <c r="D184" s="16"/>
      <c r="E184" s="16">
        <v>13</v>
      </c>
      <c r="F184" s="16"/>
      <c r="G184" s="16"/>
      <c r="H184" s="13"/>
      <c r="I184" s="123">
        <v>9</v>
      </c>
      <c r="J184" s="16">
        <v>8</v>
      </c>
      <c r="K184" s="16"/>
      <c r="L184" s="16">
        <v>5</v>
      </c>
      <c r="M184" s="16"/>
      <c r="N184" s="16"/>
      <c r="O184" s="16"/>
      <c r="P184" s="16"/>
      <c r="Q184" s="16"/>
      <c r="R184" s="23"/>
    </row>
    <row r="185" spans="1:18" ht="12.75">
      <c r="A185" s="28">
        <v>12</v>
      </c>
      <c r="B185" s="13" t="s">
        <v>254</v>
      </c>
      <c r="C185" s="50">
        <v>19</v>
      </c>
      <c r="D185" s="29"/>
      <c r="E185" s="29">
        <v>19</v>
      </c>
      <c r="F185" s="29"/>
      <c r="G185" s="29"/>
      <c r="H185" s="80"/>
      <c r="I185" s="136">
        <v>19</v>
      </c>
      <c r="J185" s="29">
        <v>15</v>
      </c>
      <c r="K185" s="29"/>
      <c r="L185" s="29">
        <v>4</v>
      </c>
      <c r="M185" s="29"/>
      <c r="N185" s="29"/>
      <c r="O185" s="29"/>
      <c r="P185" s="29"/>
      <c r="Q185" s="29"/>
      <c r="R185" s="26"/>
    </row>
    <row r="186" spans="1:18" ht="12.75">
      <c r="A186" s="28">
        <v>13</v>
      </c>
      <c r="B186" s="80" t="s">
        <v>255</v>
      </c>
      <c r="C186" s="5">
        <v>19</v>
      </c>
      <c r="D186" s="10"/>
      <c r="E186" s="10">
        <v>19</v>
      </c>
      <c r="F186" s="10"/>
      <c r="G186" s="10"/>
      <c r="H186" s="7"/>
      <c r="I186" s="131">
        <v>17</v>
      </c>
      <c r="J186" s="10">
        <v>16</v>
      </c>
      <c r="K186" s="10"/>
      <c r="L186" s="10">
        <v>3</v>
      </c>
      <c r="M186" s="10"/>
      <c r="N186" s="10"/>
      <c r="O186" s="10"/>
      <c r="P186" s="10"/>
      <c r="Q186" s="10"/>
      <c r="R186" s="27"/>
    </row>
    <row r="187" spans="1:18" ht="25.5">
      <c r="A187" s="137"/>
      <c r="B187" s="138" t="s">
        <v>191</v>
      </c>
      <c r="C187" s="139">
        <f t="shared" ref="C187:Q187" si="23">C169+C170+C171+C172+C173+C174+C175+C176+C177+C178+C179+C180+C181+C182+C183</f>
        <v>228</v>
      </c>
      <c r="D187" s="139">
        <f t="shared" si="23"/>
        <v>12</v>
      </c>
      <c r="E187" s="139">
        <f t="shared" si="23"/>
        <v>228</v>
      </c>
      <c r="F187" s="139">
        <f t="shared" si="23"/>
        <v>12</v>
      </c>
      <c r="G187" s="139">
        <f t="shared" si="23"/>
        <v>0</v>
      </c>
      <c r="H187" s="139">
        <f t="shared" si="23"/>
        <v>0</v>
      </c>
      <c r="I187" s="140">
        <f t="shared" si="23"/>
        <v>79</v>
      </c>
      <c r="J187" s="139">
        <f t="shared" si="23"/>
        <v>140</v>
      </c>
      <c r="K187" s="139">
        <f t="shared" si="23"/>
        <v>6</v>
      </c>
      <c r="L187" s="139">
        <f t="shared" si="23"/>
        <v>88</v>
      </c>
      <c r="M187" s="139">
        <f t="shared" si="23"/>
        <v>6</v>
      </c>
      <c r="N187" s="139">
        <f t="shared" si="23"/>
        <v>0</v>
      </c>
      <c r="O187" s="139">
        <f t="shared" si="23"/>
        <v>0</v>
      </c>
      <c r="P187" s="139">
        <f t="shared" si="23"/>
        <v>0</v>
      </c>
      <c r="Q187" s="139">
        <f t="shared" si="23"/>
        <v>0</v>
      </c>
      <c r="R187" s="141"/>
    </row>
    <row r="188" spans="1:18" ht="12.75">
      <c r="A188" s="137"/>
      <c r="B188" s="142" t="s">
        <v>164</v>
      </c>
      <c r="C188" s="139">
        <f t="shared" ref="C188:Q188" si="24">C184+C185</f>
        <v>32</v>
      </c>
      <c r="D188" s="139">
        <f t="shared" si="24"/>
        <v>0</v>
      </c>
      <c r="E188" s="139">
        <f t="shared" si="24"/>
        <v>32</v>
      </c>
      <c r="F188" s="139">
        <f t="shared" si="24"/>
        <v>0</v>
      </c>
      <c r="G188" s="139">
        <f t="shared" si="24"/>
        <v>0</v>
      </c>
      <c r="H188" s="139">
        <f t="shared" si="24"/>
        <v>0</v>
      </c>
      <c r="I188" s="140">
        <f t="shared" si="24"/>
        <v>28</v>
      </c>
      <c r="J188" s="139">
        <f t="shared" si="24"/>
        <v>23</v>
      </c>
      <c r="K188" s="139">
        <f t="shared" si="24"/>
        <v>0</v>
      </c>
      <c r="L188" s="139">
        <f t="shared" si="24"/>
        <v>9</v>
      </c>
      <c r="M188" s="139">
        <f t="shared" si="24"/>
        <v>0</v>
      </c>
      <c r="N188" s="139">
        <f t="shared" si="24"/>
        <v>0</v>
      </c>
      <c r="O188" s="139">
        <f t="shared" si="24"/>
        <v>0</v>
      </c>
      <c r="P188" s="139">
        <f t="shared" si="24"/>
        <v>0</v>
      </c>
      <c r="Q188" s="139">
        <f t="shared" si="24"/>
        <v>0</v>
      </c>
      <c r="R188" s="143"/>
    </row>
    <row r="189" spans="1:18" ht="12.75">
      <c r="A189" s="137"/>
      <c r="B189" s="142" t="s">
        <v>165</v>
      </c>
      <c r="C189" s="144">
        <f t="shared" ref="C189:Q189" si="25">C186</f>
        <v>19</v>
      </c>
      <c r="D189" s="144">
        <f t="shared" si="25"/>
        <v>0</v>
      </c>
      <c r="E189" s="144">
        <f t="shared" si="25"/>
        <v>19</v>
      </c>
      <c r="F189" s="144">
        <f t="shared" si="25"/>
        <v>0</v>
      </c>
      <c r="G189" s="144">
        <f t="shared" si="25"/>
        <v>0</v>
      </c>
      <c r="H189" s="144">
        <f t="shared" si="25"/>
        <v>0</v>
      </c>
      <c r="I189" s="140">
        <f t="shared" si="25"/>
        <v>17</v>
      </c>
      <c r="J189" s="144">
        <f t="shared" si="25"/>
        <v>16</v>
      </c>
      <c r="K189" s="144">
        <f t="shared" si="25"/>
        <v>0</v>
      </c>
      <c r="L189" s="144">
        <f t="shared" si="25"/>
        <v>3</v>
      </c>
      <c r="M189" s="144">
        <f t="shared" si="25"/>
        <v>0</v>
      </c>
      <c r="N189" s="144">
        <f t="shared" si="25"/>
        <v>0</v>
      </c>
      <c r="O189" s="144">
        <f t="shared" si="25"/>
        <v>0</v>
      </c>
      <c r="P189" s="144">
        <f t="shared" si="25"/>
        <v>0</v>
      </c>
      <c r="Q189" s="144">
        <f t="shared" si="25"/>
        <v>0</v>
      </c>
      <c r="R189" s="141"/>
    </row>
    <row r="190" spans="1:18" ht="12.75">
      <c r="A190" s="204" t="s">
        <v>192</v>
      </c>
      <c r="B190" s="205"/>
      <c r="C190" s="63">
        <f t="shared" ref="C190:Q190" si="26">C189+C188+C187</f>
        <v>279</v>
      </c>
      <c r="D190" s="15">
        <f t="shared" si="26"/>
        <v>12</v>
      </c>
      <c r="E190" s="15">
        <f t="shared" si="26"/>
        <v>279</v>
      </c>
      <c r="F190" s="15">
        <f t="shared" si="26"/>
        <v>12</v>
      </c>
      <c r="G190" s="15">
        <f t="shared" si="26"/>
        <v>0</v>
      </c>
      <c r="H190" s="15">
        <f t="shared" si="26"/>
        <v>0</v>
      </c>
      <c r="I190" s="73">
        <f t="shared" si="26"/>
        <v>124</v>
      </c>
      <c r="J190" s="15">
        <f t="shared" si="26"/>
        <v>179</v>
      </c>
      <c r="K190" s="15">
        <f t="shared" si="26"/>
        <v>6</v>
      </c>
      <c r="L190" s="15">
        <f t="shared" si="26"/>
        <v>100</v>
      </c>
      <c r="M190" s="15">
        <f t="shared" si="26"/>
        <v>6</v>
      </c>
      <c r="N190" s="15">
        <f t="shared" si="26"/>
        <v>0</v>
      </c>
      <c r="O190" s="15">
        <f t="shared" si="26"/>
        <v>0</v>
      </c>
      <c r="P190" s="15">
        <f t="shared" si="26"/>
        <v>0</v>
      </c>
      <c r="Q190" s="15">
        <f t="shared" si="26"/>
        <v>0</v>
      </c>
      <c r="R190" s="23"/>
    </row>
    <row r="191" spans="1:18" ht="12.75">
      <c r="A191" s="190" t="s">
        <v>256</v>
      </c>
      <c r="B191" s="191"/>
      <c r="C191" s="145">
        <f t="shared" ref="C191:Q191" si="27">C137+C153+C167+C190</f>
        <v>708</v>
      </c>
      <c r="D191" s="51">
        <f t="shared" si="27"/>
        <v>34</v>
      </c>
      <c r="E191" s="51">
        <f t="shared" si="27"/>
        <v>708</v>
      </c>
      <c r="F191" s="51">
        <f t="shared" si="27"/>
        <v>34</v>
      </c>
      <c r="G191" s="51">
        <f t="shared" si="27"/>
        <v>0</v>
      </c>
      <c r="H191" s="51">
        <f t="shared" si="27"/>
        <v>0</v>
      </c>
      <c r="I191" s="68">
        <f t="shared" si="27"/>
        <v>356</v>
      </c>
      <c r="J191" s="51">
        <f t="shared" si="27"/>
        <v>451</v>
      </c>
      <c r="K191" s="51">
        <f t="shared" si="27"/>
        <v>12</v>
      </c>
      <c r="L191" s="51">
        <f t="shared" si="27"/>
        <v>257</v>
      </c>
      <c r="M191" s="51">
        <f t="shared" si="27"/>
        <v>22</v>
      </c>
      <c r="N191" s="51">
        <f t="shared" si="27"/>
        <v>0</v>
      </c>
      <c r="O191" s="51">
        <f t="shared" si="27"/>
        <v>0</v>
      </c>
      <c r="P191" s="51">
        <f t="shared" si="27"/>
        <v>0</v>
      </c>
      <c r="Q191" s="51">
        <f t="shared" si="27"/>
        <v>0</v>
      </c>
      <c r="R191" s="51"/>
    </row>
    <row r="192" spans="1:18" ht="12.75">
      <c r="A192" s="192" t="s">
        <v>257</v>
      </c>
      <c r="B192" s="193"/>
      <c r="C192" s="146">
        <f t="shared" ref="C192:Q192" si="28">C114+C135+C152+C165+C188</f>
        <v>219</v>
      </c>
      <c r="D192" s="147">
        <f t="shared" si="28"/>
        <v>0</v>
      </c>
      <c r="E192" s="147">
        <f t="shared" si="28"/>
        <v>219</v>
      </c>
      <c r="F192" s="147">
        <f t="shared" si="28"/>
        <v>0</v>
      </c>
      <c r="G192" s="147">
        <f t="shared" si="28"/>
        <v>0</v>
      </c>
      <c r="H192" s="147">
        <f t="shared" si="28"/>
        <v>0</v>
      </c>
      <c r="I192" s="148">
        <f t="shared" si="28"/>
        <v>157</v>
      </c>
      <c r="J192" s="147">
        <f t="shared" si="28"/>
        <v>148</v>
      </c>
      <c r="K192" s="147">
        <f t="shared" si="28"/>
        <v>0</v>
      </c>
      <c r="L192" s="147">
        <f t="shared" si="28"/>
        <v>71</v>
      </c>
      <c r="M192" s="147">
        <f t="shared" si="28"/>
        <v>0</v>
      </c>
      <c r="N192" s="147">
        <f t="shared" si="28"/>
        <v>0</v>
      </c>
      <c r="O192" s="147">
        <f t="shared" si="28"/>
        <v>0</v>
      </c>
      <c r="P192" s="147">
        <f t="shared" si="28"/>
        <v>0</v>
      </c>
      <c r="Q192" s="147">
        <f t="shared" si="28"/>
        <v>0</v>
      </c>
      <c r="R192" s="149"/>
    </row>
    <row r="193" spans="1:18" ht="12.75">
      <c r="A193" s="194" t="s">
        <v>258</v>
      </c>
      <c r="B193" s="195"/>
      <c r="C193" s="64">
        <f t="shared" ref="C193:Q193" si="29">C115+C136+C189</f>
        <v>126</v>
      </c>
      <c r="D193" s="15">
        <f t="shared" si="29"/>
        <v>0</v>
      </c>
      <c r="E193" s="15">
        <f t="shared" si="29"/>
        <v>126</v>
      </c>
      <c r="F193" s="15">
        <f t="shared" si="29"/>
        <v>0</v>
      </c>
      <c r="G193" s="15">
        <f t="shared" si="29"/>
        <v>0</v>
      </c>
      <c r="H193" s="15">
        <f t="shared" si="29"/>
        <v>0</v>
      </c>
      <c r="I193" s="73">
        <f t="shared" si="29"/>
        <v>106</v>
      </c>
      <c r="J193" s="15">
        <f t="shared" si="29"/>
        <v>92</v>
      </c>
      <c r="K193" s="15">
        <f t="shared" si="29"/>
        <v>0</v>
      </c>
      <c r="L193" s="15">
        <f t="shared" si="29"/>
        <v>34</v>
      </c>
      <c r="M193" s="15">
        <f t="shared" si="29"/>
        <v>0</v>
      </c>
      <c r="N193" s="15">
        <f t="shared" si="29"/>
        <v>0</v>
      </c>
      <c r="O193" s="15">
        <f t="shared" si="29"/>
        <v>0</v>
      </c>
      <c r="P193" s="15">
        <f t="shared" si="29"/>
        <v>0</v>
      </c>
      <c r="Q193" s="15">
        <f t="shared" si="29"/>
        <v>0</v>
      </c>
      <c r="R193" s="150"/>
    </row>
    <row r="194" spans="1:18" ht="54.75" customHeight="1">
      <c r="A194" s="196" t="s">
        <v>259</v>
      </c>
      <c r="B194" s="197"/>
      <c r="C194" s="151">
        <f t="shared" ref="C194:Q194" si="30">C118+C134+C151+C164+C187</f>
        <v>927</v>
      </c>
      <c r="D194" s="151">
        <f t="shared" si="30"/>
        <v>51</v>
      </c>
      <c r="E194" s="151">
        <f t="shared" si="30"/>
        <v>927</v>
      </c>
      <c r="F194" s="151">
        <f t="shared" si="30"/>
        <v>51</v>
      </c>
      <c r="G194" s="151">
        <f t="shared" si="30"/>
        <v>0</v>
      </c>
      <c r="H194" s="151">
        <f t="shared" si="30"/>
        <v>0</v>
      </c>
      <c r="I194" s="152">
        <f t="shared" si="30"/>
        <v>407</v>
      </c>
      <c r="J194" s="151">
        <f t="shared" si="30"/>
        <v>558</v>
      </c>
      <c r="K194" s="151">
        <f t="shared" si="30"/>
        <v>15</v>
      </c>
      <c r="L194" s="151">
        <f t="shared" si="30"/>
        <v>308</v>
      </c>
      <c r="M194" s="151">
        <f t="shared" si="30"/>
        <v>31</v>
      </c>
      <c r="N194" s="151">
        <f t="shared" si="30"/>
        <v>54</v>
      </c>
      <c r="O194" s="151">
        <f t="shared" si="30"/>
        <v>2</v>
      </c>
      <c r="P194" s="151">
        <f t="shared" si="30"/>
        <v>7</v>
      </c>
      <c r="Q194" s="151">
        <f t="shared" si="30"/>
        <v>3</v>
      </c>
      <c r="R194" s="153"/>
    </row>
    <row r="195" spans="1:18" ht="42.75" customHeight="1">
      <c r="A195" s="198" t="s">
        <v>260</v>
      </c>
      <c r="B195" s="199"/>
      <c r="C195" s="154">
        <f t="shared" ref="C195:Q195" si="31">C117+C150</f>
        <v>1348</v>
      </c>
      <c r="D195" s="154">
        <f t="shared" si="31"/>
        <v>62</v>
      </c>
      <c r="E195" s="154">
        <f t="shared" si="31"/>
        <v>1348</v>
      </c>
      <c r="F195" s="154">
        <f t="shared" si="31"/>
        <v>62</v>
      </c>
      <c r="G195" s="154">
        <f t="shared" si="31"/>
        <v>0</v>
      </c>
      <c r="H195" s="154">
        <f t="shared" si="31"/>
        <v>0</v>
      </c>
      <c r="I195" s="155">
        <f t="shared" si="31"/>
        <v>427</v>
      </c>
      <c r="J195" s="154">
        <f t="shared" si="31"/>
        <v>546</v>
      </c>
      <c r="K195" s="154">
        <f t="shared" si="31"/>
        <v>6</v>
      </c>
      <c r="L195" s="154">
        <f t="shared" si="31"/>
        <v>441</v>
      </c>
      <c r="M195" s="154">
        <f t="shared" si="31"/>
        <v>32</v>
      </c>
      <c r="N195" s="154">
        <f t="shared" si="31"/>
        <v>282</v>
      </c>
      <c r="O195" s="154">
        <f t="shared" si="31"/>
        <v>11</v>
      </c>
      <c r="P195" s="154">
        <f t="shared" si="31"/>
        <v>79</v>
      </c>
      <c r="Q195" s="154">
        <f t="shared" si="31"/>
        <v>13</v>
      </c>
      <c r="R195" s="156"/>
    </row>
    <row r="196" spans="1:18" ht="12.75">
      <c r="A196" s="178" t="s">
        <v>261</v>
      </c>
      <c r="B196" s="179"/>
      <c r="C196" s="157">
        <f t="shared" ref="C196:Q196" si="32">C194+C195+C192+C193</f>
        <v>2620</v>
      </c>
      <c r="D196" s="157">
        <f t="shared" si="32"/>
        <v>113</v>
      </c>
      <c r="E196" s="157">
        <f t="shared" si="32"/>
        <v>2620</v>
      </c>
      <c r="F196" s="157">
        <f t="shared" si="32"/>
        <v>113</v>
      </c>
      <c r="G196" s="157">
        <f t="shared" si="32"/>
        <v>0</v>
      </c>
      <c r="H196" s="157">
        <f t="shared" si="32"/>
        <v>0</v>
      </c>
      <c r="I196" s="158">
        <f t="shared" si="32"/>
        <v>1097</v>
      </c>
      <c r="J196" s="157">
        <f t="shared" si="32"/>
        <v>1344</v>
      </c>
      <c r="K196" s="157">
        <f t="shared" si="32"/>
        <v>21</v>
      </c>
      <c r="L196" s="157">
        <f t="shared" si="32"/>
        <v>854</v>
      </c>
      <c r="M196" s="157">
        <f t="shared" si="32"/>
        <v>63</v>
      </c>
      <c r="N196" s="157">
        <f t="shared" si="32"/>
        <v>336</v>
      </c>
      <c r="O196" s="157">
        <f t="shared" si="32"/>
        <v>13</v>
      </c>
      <c r="P196" s="157">
        <f t="shared" si="32"/>
        <v>86</v>
      </c>
      <c r="Q196" s="157">
        <f t="shared" si="32"/>
        <v>16</v>
      </c>
      <c r="R196" s="159"/>
    </row>
    <row r="197" spans="1:18">
      <c r="A197" s="180" t="s">
        <v>262</v>
      </c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</row>
    <row r="198" spans="1:18" ht="12.75">
      <c r="A198" s="75">
        <v>1</v>
      </c>
      <c r="B198" s="160" t="s">
        <v>263</v>
      </c>
      <c r="C198" s="32">
        <v>12</v>
      </c>
      <c r="D198" s="32"/>
      <c r="E198" s="32"/>
      <c r="F198" s="32"/>
      <c r="G198" s="32">
        <v>12</v>
      </c>
      <c r="H198" s="32"/>
      <c r="I198" s="118">
        <v>0</v>
      </c>
      <c r="J198" s="32"/>
      <c r="K198" s="32"/>
      <c r="L198" s="32"/>
      <c r="M198" s="32"/>
      <c r="N198" s="32">
        <v>12</v>
      </c>
      <c r="O198" s="32"/>
      <c r="P198" s="32"/>
      <c r="Q198" s="32"/>
      <c r="R198" s="31"/>
    </row>
    <row r="199" spans="1:18" ht="12.75">
      <c r="A199" s="110">
        <v>2</v>
      </c>
      <c r="B199" s="161" t="s">
        <v>264</v>
      </c>
      <c r="C199" s="35">
        <v>19</v>
      </c>
      <c r="D199" s="35">
        <v>1</v>
      </c>
      <c r="E199" s="35"/>
      <c r="F199" s="35"/>
      <c r="G199" s="35">
        <v>19</v>
      </c>
      <c r="H199" s="35">
        <v>1</v>
      </c>
      <c r="I199" s="106">
        <v>0</v>
      </c>
      <c r="J199" s="35"/>
      <c r="K199" s="35"/>
      <c r="L199" s="35"/>
      <c r="M199" s="35"/>
      <c r="N199" s="35">
        <v>19</v>
      </c>
      <c r="O199" s="35">
        <v>1</v>
      </c>
      <c r="P199" s="35"/>
      <c r="Q199" s="35"/>
      <c r="R199" s="23" t="s">
        <v>265</v>
      </c>
    </row>
    <row r="200" spans="1:18" ht="12.75">
      <c r="A200" s="5">
        <v>3</v>
      </c>
      <c r="B200" s="162" t="s">
        <v>266</v>
      </c>
      <c r="C200" s="35">
        <v>9</v>
      </c>
      <c r="D200" s="35">
        <v>1</v>
      </c>
      <c r="E200" s="35"/>
      <c r="F200" s="35"/>
      <c r="G200" s="35">
        <v>10</v>
      </c>
      <c r="H200" s="35">
        <v>1</v>
      </c>
      <c r="I200" s="106">
        <v>0</v>
      </c>
      <c r="J200" s="35"/>
      <c r="K200" s="35"/>
      <c r="L200" s="35"/>
      <c r="M200" s="35"/>
      <c r="N200" s="35">
        <v>9</v>
      </c>
      <c r="O200" s="35">
        <v>1</v>
      </c>
      <c r="P200" s="35"/>
      <c r="Q200" s="35"/>
      <c r="R200" s="26" t="s">
        <v>267</v>
      </c>
    </row>
    <row r="201" spans="1:18" ht="12.75">
      <c r="A201" s="163">
        <v>4</v>
      </c>
      <c r="B201" s="164" t="s">
        <v>268</v>
      </c>
      <c r="C201" s="35">
        <v>12</v>
      </c>
      <c r="D201" s="35"/>
      <c r="E201" s="35"/>
      <c r="F201" s="35"/>
      <c r="G201" s="35">
        <v>12</v>
      </c>
      <c r="H201" s="35"/>
      <c r="I201" s="106">
        <v>0</v>
      </c>
      <c r="J201" s="35"/>
      <c r="K201" s="35"/>
      <c r="L201" s="35"/>
      <c r="M201" s="35"/>
      <c r="N201" s="35">
        <v>7</v>
      </c>
      <c r="O201" s="35"/>
      <c r="P201" s="35">
        <v>5</v>
      </c>
      <c r="Q201" s="35"/>
      <c r="R201" s="27"/>
    </row>
    <row r="202" spans="1:18" ht="12.75">
      <c r="A202" s="182" t="s">
        <v>269</v>
      </c>
      <c r="B202" s="183"/>
      <c r="C202" s="51">
        <f t="shared" ref="C202:Q202" si="33">C201+C200+C199+C198</f>
        <v>52</v>
      </c>
      <c r="D202" s="51">
        <f t="shared" si="33"/>
        <v>2</v>
      </c>
      <c r="E202" s="51">
        <f t="shared" si="33"/>
        <v>0</v>
      </c>
      <c r="F202" s="51">
        <f t="shared" si="33"/>
        <v>0</v>
      </c>
      <c r="G202" s="51">
        <f t="shared" si="33"/>
        <v>53</v>
      </c>
      <c r="H202" s="51">
        <f t="shared" si="33"/>
        <v>2</v>
      </c>
      <c r="I202" s="165">
        <f t="shared" si="33"/>
        <v>0</v>
      </c>
      <c r="J202" s="51">
        <f t="shared" si="33"/>
        <v>0</v>
      </c>
      <c r="K202" s="51">
        <f t="shared" si="33"/>
        <v>0</v>
      </c>
      <c r="L202" s="51">
        <f t="shared" si="33"/>
        <v>0</v>
      </c>
      <c r="M202" s="51">
        <f t="shared" si="33"/>
        <v>0</v>
      </c>
      <c r="N202" s="51">
        <f t="shared" si="33"/>
        <v>47</v>
      </c>
      <c r="O202" s="51">
        <f t="shared" si="33"/>
        <v>2</v>
      </c>
      <c r="P202" s="51">
        <f t="shared" si="33"/>
        <v>5</v>
      </c>
      <c r="Q202" s="51">
        <f t="shared" si="33"/>
        <v>0</v>
      </c>
      <c r="R202" s="27"/>
    </row>
    <row r="203" spans="1:18" ht="12.75">
      <c r="A203" s="184" t="s">
        <v>270</v>
      </c>
      <c r="B203" s="185"/>
      <c r="C203" s="172">
        <f t="shared" ref="C203:Q203" si="34">C196+C202</f>
        <v>2672</v>
      </c>
      <c r="D203" s="172">
        <f t="shared" si="34"/>
        <v>115</v>
      </c>
      <c r="E203" s="172">
        <f t="shared" si="34"/>
        <v>2620</v>
      </c>
      <c r="F203" s="172">
        <f t="shared" si="34"/>
        <v>113</v>
      </c>
      <c r="G203" s="172">
        <f t="shared" si="34"/>
        <v>53</v>
      </c>
      <c r="H203" s="172">
        <f t="shared" si="34"/>
        <v>2</v>
      </c>
      <c r="I203" s="188">
        <f t="shared" si="34"/>
        <v>1097</v>
      </c>
      <c r="J203" s="172">
        <f t="shared" si="34"/>
        <v>1344</v>
      </c>
      <c r="K203" s="172">
        <f t="shared" si="34"/>
        <v>21</v>
      </c>
      <c r="L203" s="172">
        <f t="shared" si="34"/>
        <v>854</v>
      </c>
      <c r="M203" s="172">
        <f t="shared" si="34"/>
        <v>63</v>
      </c>
      <c r="N203" s="172">
        <f t="shared" si="34"/>
        <v>383</v>
      </c>
      <c r="O203" s="172">
        <f t="shared" si="34"/>
        <v>15</v>
      </c>
      <c r="P203" s="172">
        <f t="shared" si="34"/>
        <v>91</v>
      </c>
      <c r="Q203" s="172">
        <f t="shared" si="34"/>
        <v>16</v>
      </c>
      <c r="R203" s="174"/>
    </row>
    <row r="204" spans="1:18" ht="12.75">
      <c r="A204" s="186"/>
      <c r="B204" s="187"/>
      <c r="C204" s="173"/>
      <c r="D204" s="173"/>
      <c r="E204" s="173"/>
      <c r="F204" s="173"/>
      <c r="G204" s="173"/>
      <c r="H204" s="173"/>
      <c r="I204" s="189"/>
      <c r="J204" s="173"/>
      <c r="K204" s="173"/>
      <c r="L204" s="173"/>
      <c r="M204" s="173"/>
      <c r="N204" s="173"/>
      <c r="O204" s="173"/>
      <c r="P204" s="173"/>
      <c r="Q204" s="173"/>
      <c r="R204" s="175"/>
    </row>
    <row r="205" spans="1:18" ht="12.75">
      <c r="A205" s="176"/>
      <c r="B205" s="177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23"/>
    </row>
    <row r="206" spans="1:18" ht="12.75">
      <c r="A206" s="168"/>
      <c r="B206" s="169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7"/>
    </row>
    <row r="207" spans="1:18" ht="12.75">
      <c r="A207" s="170"/>
      <c r="B207" s="171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7"/>
    </row>
  </sheetData>
  <mergeCells count="78">
    <mergeCell ref="A1:R1"/>
    <mergeCell ref="A2:R2"/>
    <mergeCell ref="E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Q4"/>
    <mergeCell ref="R4:R5"/>
    <mergeCell ref="A6:R6"/>
    <mergeCell ref="A7:R7"/>
    <mergeCell ref="A32:B32"/>
    <mergeCell ref="A33:R33"/>
    <mergeCell ref="A63:B63"/>
    <mergeCell ref="A64:R64"/>
    <mergeCell ref="A99:B99"/>
    <mergeCell ref="A100:R100"/>
    <mergeCell ref="A116:B116"/>
    <mergeCell ref="A117:B117"/>
    <mergeCell ref="A118:B118"/>
    <mergeCell ref="A119:B119"/>
    <mergeCell ref="A120:R120"/>
    <mergeCell ref="A137:B137"/>
    <mergeCell ref="A138:R138"/>
    <mergeCell ref="A153:B153"/>
    <mergeCell ref="A154:R154"/>
    <mergeCell ref="A167:B167"/>
    <mergeCell ref="A168:R168"/>
    <mergeCell ref="A190:B190"/>
    <mergeCell ref="A191:B191"/>
    <mergeCell ref="A192:B192"/>
    <mergeCell ref="A193:B193"/>
    <mergeCell ref="A194:B194"/>
    <mergeCell ref="A195:B195"/>
    <mergeCell ref="A196:B196"/>
    <mergeCell ref="A197:R197"/>
    <mergeCell ref="A202:B202"/>
    <mergeCell ref="A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A205:B205"/>
    <mergeCell ref="A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Q206:Q207"/>
    <mergeCell ref="R206:R207"/>
    <mergeCell ref="L206:L207"/>
    <mergeCell ref="M206:M207"/>
    <mergeCell ref="N206:N207"/>
    <mergeCell ref="O206:O207"/>
    <mergeCell ref="P206:P207"/>
  </mergeCells>
  <pageMargins left="0.70866137742996205" right="0.70866137742996205" top="0.74803149700164751" bottom="0.7480314970016475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18</cp:revision>
  <cp:lastPrinted>2024-04-02T06:28:51Z</cp:lastPrinted>
  <dcterms:created xsi:type="dcterms:W3CDTF">2024-02-05T04:41:23Z</dcterms:created>
  <dcterms:modified xsi:type="dcterms:W3CDTF">2024-04-02T06:29:03Z</dcterms:modified>
</cp:coreProperties>
</file>