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2E6E6D7D-42B3-49AA-AC64-7AF1F81DEF96}" xr6:coauthVersionLast="37" xr6:coauthVersionMax="37" xr10:uidLastSave="{00000000-0000-0000-0000-000000000000}"/>
  <bookViews>
    <workbookView xWindow="0" yWindow="0" windowWidth="28800" windowHeight="12330" activeTab="1" xr2:uid="{00000000-000D-0000-FFFF-FFFF00000000}"/>
  </bookViews>
  <sheets>
    <sheet name="1 кватрал" sheetId="9" r:id="rId1"/>
    <sheet name="2 квартал " sheetId="15" r:id="rId2"/>
    <sheet name="3 квартал " sheetId="16" r:id="rId3"/>
    <sheet name="4 квартал" sheetId="17" r:id="rId4"/>
  </sheets>
  <calcPr calcId="179021"/>
</workbook>
</file>

<file path=xl/calcChain.xml><?xml version="1.0" encoding="utf-8"?>
<calcChain xmlns="http://schemas.openxmlformats.org/spreadsheetml/2006/main">
  <c r="S44" i="9" l="1"/>
  <c r="G7" i="17" l="1"/>
  <c r="G16" i="17" l="1"/>
  <c r="G12" i="16" l="1"/>
  <c r="S49" i="17" l="1"/>
  <c r="S48" i="17"/>
  <c r="F46" i="17"/>
  <c r="S45" i="17"/>
  <c r="F45" i="17"/>
  <c r="F44" i="17"/>
  <c r="F43" i="17"/>
  <c r="S39" i="17"/>
  <c r="Q39" i="17"/>
  <c r="P39" i="17"/>
  <c r="O39" i="17"/>
  <c r="N39" i="17"/>
  <c r="M39" i="17"/>
  <c r="K39" i="17"/>
  <c r="J39" i="17"/>
  <c r="I39" i="17"/>
  <c r="H39" i="17"/>
  <c r="F39" i="17"/>
  <c r="E39" i="17"/>
  <c r="D39" i="17"/>
  <c r="C39" i="17"/>
  <c r="B39" i="17"/>
  <c r="L38" i="17"/>
  <c r="G38" i="17"/>
  <c r="L37" i="17"/>
  <c r="G37" i="17"/>
  <c r="R37" i="17" s="1"/>
  <c r="L36" i="17"/>
  <c r="G36" i="17"/>
  <c r="S34" i="17"/>
  <c r="Q34" i="17"/>
  <c r="P34" i="17"/>
  <c r="O34" i="17"/>
  <c r="N34" i="17"/>
  <c r="M34" i="17"/>
  <c r="K34" i="17"/>
  <c r="J34" i="17"/>
  <c r="I34" i="17"/>
  <c r="H34" i="17"/>
  <c r="F34" i="17"/>
  <c r="E34" i="17"/>
  <c r="D34" i="17"/>
  <c r="C34" i="17"/>
  <c r="B34" i="17"/>
  <c r="L33" i="17"/>
  <c r="G33" i="17"/>
  <c r="L32" i="17"/>
  <c r="G32" i="17"/>
  <c r="R32" i="17" s="1"/>
  <c r="L31" i="17"/>
  <c r="G31" i="17"/>
  <c r="L30" i="17"/>
  <c r="G30" i="17"/>
  <c r="S28" i="17"/>
  <c r="Q28" i="17"/>
  <c r="P28" i="17"/>
  <c r="O28" i="17"/>
  <c r="N28" i="17"/>
  <c r="M28" i="17"/>
  <c r="K28" i="17"/>
  <c r="J28" i="17"/>
  <c r="I28" i="17"/>
  <c r="H28" i="17"/>
  <c r="F28" i="17"/>
  <c r="E28" i="17"/>
  <c r="D28" i="17"/>
  <c r="C28" i="17"/>
  <c r="B28" i="17"/>
  <c r="L27" i="17"/>
  <c r="G27" i="17"/>
  <c r="L26" i="17"/>
  <c r="G26" i="17"/>
  <c r="L25" i="17"/>
  <c r="G25" i="17"/>
  <c r="S23" i="17"/>
  <c r="Q23" i="17"/>
  <c r="P23" i="17"/>
  <c r="O23" i="17"/>
  <c r="N23" i="17"/>
  <c r="M23" i="17"/>
  <c r="K23" i="17"/>
  <c r="J23" i="17"/>
  <c r="I23" i="17"/>
  <c r="H23" i="17"/>
  <c r="F23" i="17"/>
  <c r="E23" i="17"/>
  <c r="D23" i="17"/>
  <c r="C23" i="17"/>
  <c r="B23" i="17"/>
  <c r="L22" i="17"/>
  <c r="G22" i="17"/>
  <c r="L21" i="17"/>
  <c r="G21" i="17"/>
  <c r="L20" i="17"/>
  <c r="G20" i="17"/>
  <c r="S17" i="17"/>
  <c r="Q17" i="17"/>
  <c r="P17" i="17"/>
  <c r="O17" i="17"/>
  <c r="N17" i="17"/>
  <c r="M17" i="17"/>
  <c r="K17" i="17"/>
  <c r="J17" i="17"/>
  <c r="I17" i="17"/>
  <c r="H17" i="17"/>
  <c r="G17" i="17"/>
  <c r="F17" i="17"/>
  <c r="E17" i="17"/>
  <c r="D17" i="17"/>
  <c r="L16" i="17"/>
  <c r="R16" i="17" s="1"/>
  <c r="R15" i="17"/>
  <c r="L15" i="17"/>
  <c r="S13" i="17"/>
  <c r="Q13" i="17"/>
  <c r="P13" i="17"/>
  <c r="O13" i="17"/>
  <c r="N13" i="17"/>
  <c r="M13" i="17"/>
  <c r="K13" i="17"/>
  <c r="J13" i="17"/>
  <c r="I13" i="17"/>
  <c r="I18" i="17" s="1"/>
  <c r="H13" i="17"/>
  <c r="F13" i="17"/>
  <c r="E13" i="17"/>
  <c r="D13" i="17"/>
  <c r="C13" i="17"/>
  <c r="B13" i="17"/>
  <c r="L12" i="17"/>
  <c r="G12" i="17"/>
  <c r="L11" i="17"/>
  <c r="G11" i="17"/>
  <c r="L10" i="17"/>
  <c r="G10" i="17"/>
  <c r="S9" i="17"/>
  <c r="Q9" i="17"/>
  <c r="P9" i="17"/>
  <c r="O9" i="17"/>
  <c r="N9" i="17"/>
  <c r="M9" i="17"/>
  <c r="K9" i="17"/>
  <c r="J9" i="17"/>
  <c r="I9" i="17"/>
  <c r="H9" i="17"/>
  <c r="F9" i="17"/>
  <c r="E9" i="17"/>
  <c r="D9" i="17"/>
  <c r="C9" i="17"/>
  <c r="B9" i="17"/>
  <c r="L8" i="17"/>
  <c r="G8" i="17"/>
  <c r="L7" i="17"/>
  <c r="R33" i="17" l="1"/>
  <c r="R27" i="17"/>
  <c r="R38" i="17"/>
  <c r="R22" i="17"/>
  <c r="R12" i="17"/>
  <c r="G34" i="17"/>
  <c r="L39" i="17"/>
  <c r="R17" i="17"/>
  <c r="N18" i="17"/>
  <c r="N40" i="17" s="1"/>
  <c r="R31" i="17"/>
  <c r="L28" i="17"/>
  <c r="R26" i="17"/>
  <c r="R25" i="17"/>
  <c r="L23" i="17"/>
  <c r="R21" i="17"/>
  <c r="R20" i="17"/>
  <c r="S18" i="17"/>
  <c r="S40" i="17" s="1"/>
  <c r="K18" i="17"/>
  <c r="K40" i="17" s="1"/>
  <c r="M18" i="17"/>
  <c r="M40" i="17" s="1"/>
  <c r="J18" i="17"/>
  <c r="J40" i="17" s="1"/>
  <c r="R7" i="17"/>
  <c r="G9" i="17"/>
  <c r="R36" i="17"/>
  <c r="R39" i="17" s="1"/>
  <c r="L34" i="17"/>
  <c r="I40" i="17"/>
  <c r="G45" i="17"/>
  <c r="L17" i="17"/>
  <c r="P18" i="17"/>
  <c r="P40" i="17" s="1"/>
  <c r="Q18" i="17"/>
  <c r="Q40" i="17" s="1"/>
  <c r="O18" i="17"/>
  <c r="O40" i="17" s="1"/>
  <c r="R10" i="17"/>
  <c r="L13" i="17"/>
  <c r="H18" i="17"/>
  <c r="H40" i="17" s="1"/>
  <c r="R11" i="17"/>
  <c r="F18" i="17"/>
  <c r="F40" i="17" s="1"/>
  <c r="F47" i="17"/>
  <c r="E18" i="17"/>
  <c r="E40" i="17" s="1"/>
  <c r="D18" i="17"/>
  <c r="D40" i="17" s="1"/>
  <c r="C18" i="17"/>
  <c r="C40" i="17" s="1"/>
  <c r="R8" i="17"/>
  <c r="B18" i="17"/>
  <c r="B40" i="17" s="1"/>
  <c r="G23" i="17"/>
  <c r="G39" i="17"/>
  <c r="G28" i="17"/>
  <c r="S46" i="17"/>
  <c r="S47" i="17" s="1"/>
  <c r="S50" i="17" s="1"/>
  <c r="G13" i="17"/>
  <c r="R30" i="17"/>
  <c r="L9" i="17"/>
  <c r="G43" i="17"/>
  <c r="F46" i="16"/>
  <c r="F45" i="16"/>
  <c r="F44" i="16"/>
  <c r="F43" i="16"/>
  <c r="R23" i="17" l="1"/>
  <c r="R49" i="17"/>
  <c r="T49" i="17" s="1"/>
  <c r="G45" i="16"/>
  <c r="R28" i="17"/>
  <c r="R48" i="17"/>
  <c r="T48" i="17" s="1"/>
  <c r="G43" i="16"/>
  <c r="F47" i="16"/>
  <c r="R34" i="17"/>
  <c r="T46" i="17"/>
  <c r="R13" i="17"/>
  <c r="R9" i="17"/>
  <c r="R46" i="17" s="1"/>
  <c r="G18" i="17"/>
  <c r="G40" i="17" s="1"/>
  <c r="R45" i="17"/>
  <c r="T45" i="17" s="1"/>
  <c r="T47" i="17" s="1"/>
  <c r="L18" i="17"/>
  <c r="L40" i="17" s="1"/>
  <c r="U46" i="17"/>
  <c r="U47" i="17" s="1"/>
  <c r="U50" i="17" s="1"/>
  <c r="B9" i="16"/>
  <c r="C9" i="16"/>
  <c r="B13" i="16"/>
  <c r="C13" i="16"/>
  <c r="S49" i="16"/>
  <c r="S48" i="16"/>
  <c r="S45" i="16"/>
  <c r="S39" i="16"/>
  <c r="Q39" i="16"/>
  <c r="P39" i="16"/>
  <c r="O39" i="16"/>
  <c r="N39" i="16"/>
  <c r="M39" i="16"/>
  <c r="K39" i="16"/>
  <c r="J39" i="16"/>
  <c r="I39" i="16"/>
  <c r="H39" i="16"/>
  <c r="F39" i="16"/>
  <c r="E39" i="16"/>
  <c r="D39" i="16"/>
  <c r="C39" i="16"/>
  <c r="B39" i="16"/>
  <c r="L38" i="16"/>
  <c r="G38" i="16"/>
  <c r="R38" i="16" s="1"/>
  <c r="L37" i="16"/>
  <c r="G37" i="16"/>
  <c r="R37" i="16" s="1"/>
  <c r="L36" i="16"/>
  <c r="G36" i="16"/>
  <c r="G39" i="16" s="1"/>
  <c r="S34" i="16"/>
  <c r="Q34" i="16"/>
  <c r="P34" i="16"/>
  <c r="O34" i="16"/>
  <c r="N34" i="16"/>
  <c r="M34" i="16"/>
  <c r="K34" i="16"/>
  <c r="J34" i="16"/>
  <c r="I34" i="16"/>
  <c r="H34" i="16"/>
  <c r="F34" i="16"/>
  <c r="E34" i="16"/>
  <c r="D34" i="16"/>
  <c r="C34" i="16"/>
  <c r="B34" i="16"/>
  <c r="L33" i="16"/>
  <c r="G33" i="16"/>
  <c r="R33" i="16" s="1"/>
  <c r="L32" i="16"/>
  <c r="G32" i="16"/>
  <c r="L31" i="16"/>
  <c r="G31" i="16"/>
  <c r="L30" i="16"/>
  <c r="G30" i="16"/>
  <c r="S28" i="16"/>
  <c r="Q28" i="16"/>
  <c r="P28" i="16"/>
  <c r="O28" i="16"/>
  <c r="N28" i="16"/>
  <c r="M28" i="16"/>
  <c r="K28" i="16"/>
  <c r="J28" i="16"/>
  <c r="I28" i="16"/>
  <c r="H28" i="16"/>
  <c r="F28" i="16"/>
  <c r="E28" i="16"/>
  <c r="D28" i="16"/>
  <c r="C28" i="16"/>
  <c r="B28" i="16"/>
  <c r="L27" i="16"/>
  <c r="G27" i="16"/>
  <c r="R27" i="16" s="1"/>
  <c r="L26" i="16"/>
  <c r="G26" i="16"/>
  <c r="L25" i="16"/>
  <c r="G25" i="16"/>
  <c r="S23" i="16"/>
  <c r="Q23" i="16"/>
  <c r="P23" i="16"/>
  <c r="O23" i="16"/>
  <c r="N23" i="16"/>
  <c r="M23" i="16"/>
  <c r="K23" i="16"/>
  <c r="J23" i="16"/>
  <c r="I23" i="16"/>
  <c r="H23" i="16"/>
  <c r="F23" i="16"/>
  <c r="E23" i="16"/>
  <c r="D23" i="16"/>
  <c r="C23" i="16"/>
  <c r="B23" i="16"/>
  <c r="L22" i="16"/>
  <c r="G22" i="16"/>
  <c r="R22" i="16" s="1"/>
  <c r="L21" i="16"/>
  <c r="G21" i="16"/>
  <c r="L20" i="16"/>
  <c r="G20" i="16"/>
  <c r="S17" i="16"/>
  <c r="Q17" i="16"/>
  <c r="P17" i="16"/>
  <c r="O17" i="16"/>
  <c r="N17" i="16"/>
  <c r="M17" i="16"/>
  <c r="K17" i="16"/>
  <c r="J17" i="16"/>
  <c r="I17" i="16"/>
  <c r="H17" i="16"/>
  <c r="G17" i="16"/>
  <c r="F17" i="16"/>
  <c r="E17" i="16"/>
  <c r="D17" i="16"/>
  <c r="C17" i="16"/>
  <c r="B17" i="16"/>
  <c r="L16" i="16"/>
  <c r="L15" i="16"/>
  <c r="R15" i="16" s="1"/>
  <c r="S13" i="16"/>
  <c r="Q13" i="16"/>
  <c r="P13" i="16"/>
  <c r="O13" i="16"/>
  <c r="N13" i="16"/>
  <c r="M13" i="16"/>
  <c r="K13" i="16"/>
  <c r="J13" i="16"/>
  <c r="I13" i="16"/>
  <c r="H13" i="16"/>
  <c r="F13" i="16"/>
  <c r="E13" i="16"/>
  <c r="D13" i="16"/>
  <c r="L12" i="16"/>
  <c r="L11" i="16"/>
  <c r="G11" i="16"/>
  <c r="L10" i="16"/>
  <c r="G10" i="16"/>
  <c r="S9" i="16"/>
  <c r="Q9" i="16"/>
  <c r="P9" i="16"/>
  <c r="O9" i="16"/>
  <c r="N9" i="16"/>
  <c r="M9" i="16"/>
  <c r="K9" i="16"/>
  <c r="J9" i="16"/>
  <c r="I9" i="16"/>
  <c r="I18" i="16" s="1"/>
  <c r="H9" i="16"/>
  <c r="F9" i="16"/>
  <c r="E9" i="16"/>
  <c r="D9" i="16"/>
  <c r="L8" i="16"/>
  <c r="G8" i="16"/>
  <c r="L7" i="16"/>
  <c r="G7" i="16"/>
  <c r="T50" i="17" l="1"/>
  <c r="N18" i="16"/>
  <c r="L17" i="16"/>
  <c r="D18" i="16"/>
  <c r="R32" i="16"/>
  <c r="R31" i="16"/>
  <c r="U31" i="16" s="1"/>
  <c r="L28" i="16"/>
  <c r="R26" i="16"/>
  <c r="R47" i="17"/>
  <c r="R50" i="17" s="1"/>
  <c r="R18" i="17"/>
  <c r="R40" i="17" s="1"/>
  <c r="R36" i="16"/>
  <c r="R30" i="16"/>
  <c r="G28" i="16"/>
  <c r="R8" i="16"/>
  <c r="G9" i="16"/>
  <c r="C18" i="16"/>
  <c r="C40" i="16" s="1"/>
  <c r="T51" i="17"/>
  <c r="R16" i="16"/>
  <c r="R17" i="16" s="1"/>
  <c r="I40" i="16"/>
  <c r="L34" i="16"/>
  <c r="G23" i="16"/>
  <c r="L13" i="16"/>
  <c r="R11" i="16"/>
  <c r="P18" i="16"/>
  <c r="P40" i="16" s="1"/>
  <c r="L9" i="16"/>
  <c r="K18" i="16"/>
  <c r="K40" i="16" s="1"/>
  <c r="H18" i="16"/>
  <c r="H40" i="16" s="1"/>
  <c r="F18" i="16"/>
  <c r="F40" i="16" s="1"/>
  <c r="L39" i="16"/>
  <c r="N40" i="16"/>
  <c r="L23" i="16"/>
  <c r="R21" i="16"/>
  <c r="S18" i="16"/>
  <c r="S40" i="16" s="1"/>
  <c r="S46" i="16"/>
  <c r="S47" i="16" s="1"/>
  <c r="S50" i="16" s="1"/>
  <c r="Q18" i="16"/>
  <c r="Q40" i="16" s="1"/>
  <c r="M18" i="16"/>
  <c r="M40" i="16" s="1"/>
  <c r="O18" i="16"/>
  <c r="O40" i="16" s="1"/>
  <c r="R20" i="16"/>
  <c r="R7" i="16"/>
  <c r="J18" i="16"/>
  <c r="J40" i="16" s="1"/>
  <c r="D40" i="16"/>
  <c r="E18" i="16"/>
  <c r="E40" i="16" s="1"/>
  <c r="B18" i="16"/>
  <c r="B40" i="16" s="1"/>
  <c r="R10" i="16"/>
  <c r="R12" i="16"/>
  <c r="R49" i="16" s="1"/>
  <c r="T49" i="16" s="1"/>
  <c r="G13" i="16"/>
  <c r="G34" i="16"/>
  <c r="R25" i="16"/>
  <c r="G27" i="15"/>
  <c r="G26" i="15"/>
  <c r="G25" i="15"/>
  <c r="L16" i="15"/>
  <c r="L15" i="15"/>
  <c r="R34" i="16" l="1"/>
  <c r="U30" i="16"/>
  <c r="R39" i="16"/>
  <c r="U36" i="16"/>
  <c r="R28" i="16"/>
  <c r="U25" i="16"/>
  <c r="G18" i="16"/>
  <c r="G40" i="16" s="1"/>
  <c r="U46" i="16"/>
  <c r="U47" i="16" s="1"/>
  <c r="U50" i="16" s="1"/>
  <c r="R48" i="16"/>
  <c r="T48" i="16" s="1"/>
  <c r="L18" i="16"/>
  <c r="L40" i="16" s="1"/>
  <c r="R9" i="16"/>
  <c r="R46" i="16" s="1"/>
  <c r="R23" i="16"/>
  <c r="T46" i="16"/>
  <c r="R13" i="16"/>
  <c r="R45" i="16"/>
  <c r="L31" i="15"/>
  <c r="L30" i="15"/>
  <c r="L8" i="15"/>
  <c r="L7" i="15"/>
  <c r="G8" i="15"/>
  <c r="R8" i="15" s="1"/>
  <c r="G7" i="15"/>
  <c r="B9" i="15"/>
  <c r="C9" i="15"/>
  <c r="D9" i="15"/>
  <c r="E9" i="15"/>
  <c r="F9" i="15"/>
  <c r="H9" i="15"/>
  <c r="I9" i="15"/>
  <c r="J9" i="15"/>
  <c r="K9" i="15"/>
  <c r="M9" i="15"/>
  <c r="N9" i="15"/>
  <c r="O9" i="15"/>
  <c r="P9" i="15"/>
  <c r="Q9" i="15"/>
  <c r="S9" i="15"/>
  <c r="G10" i="15"/>
  <c r="L10" i="15"/>
  <c r="G11" i="15"/>
  <c r="L11" i="15"/>
  <c r="G12" i="15"/>
  <c r="L12" i="15"/>
  <c r="R12" i="15" s="1"/>
  <c r="B13" i="15"/>
  <c r="C13" i="15"/>
  <c r="D13" i="15"/>
  <c r="E13" i="15"/>
  <c r="F13" i="15"/>
  <c r="H13" i="15"/>
  <c r="I13" i="15"/>
  <c r="J13" i="15"/>
  <c r="K13" i="15"/>
  <c r="M13" i="15"/>
  <c r="N13" i="15"/>
  <c r="O13" i="15"/>
  <c r="P13" i="15"/>
  <c r="Q13" i="15"/>
  <c r="S13" i="15"/>
  <c r="R15" i="15"/>
  <c r="R16" i="15"/>
  <c r="B17" i="15"/>
  <c r="C17" i="15"/>
  <c r="D17" i="15"/>
  <c r="E17" i="15"/>
  <c r="F17" i="15"/>
  <c r="G17" i="15"/>
  <c r="H17" i="15"/>
  <c r="I17" i="15"/>
  <c r="J17" i="15"/>
  <c r="K17" i="15"/>
  <c r="K18" i="15" s="1"/>
  <c r="L17" i="15"/>
  <c r="M17" i="15"/>
  <c r="N17" i="15"/>
  <c r="O17" i="15"/>
  <c r="P17" i="15"/>
  <c r="Q17" i="15"/>
  <c r="S17" i="15"/>
  <c r="G20" i="15"/>
  <c r="L20" i="15"/>
  <c r="G21" i="15"/>
  <c r="L21" i="15"/>
  <c r="G22" i="15"/>
  <c r="L22" i="15"/>
  <c r="R22" i="15" s="1"/>
  <c r="B23" i="15"/>
  <c r="C23" i="15"/>
  <c r="D23" i="15"/>
  <c r="E23" i="15"/>
  <c r="F23" i="15"/>
  <c r="H23" i="15"/>
  <c r="I23" i="15"/>
  <c r="J23" i="15"/>
  <c r="K23" i="15"/>
  <c r="M23" i="15"/>
  <c r="N23" i="15"/>
  <c r="O23" i="15"/>
  <c r="P23" i="15"/>
  <c r="Q23" i="15"/>
  <c r="S23" i="15"/>
  <c r="L25" i="15"/>
  <c r="R25" i="15" s="1"/>
  <c r="L26" i="15"/>
  <c r="R26" i="15" s="1"/>
  <c r="L27" i="15"/>
  <c r="R27" i="15" s="1"/>
  <c r="B28" i="15"/>
  <c r="C28" i="15"/>
  <c r="D28" i="15"/>
  <c r="E28" i="15"/>
  <c r="F28" i="15"/>
  <c r="G28" i="15"/>
  <c r="H28" i="15"/>
  <c r="I28" i="15"/>
  <c r="J28" i="15"/>
  <c r="K28" i="15"/>
  <c r="M28" i="15"/>
  <c r="N28" i="15"/>
  <c r="O28" i="15"/>
  <c r="P28" i="15"/>
  <c r="Q28" i="15"/>
  <c r="S28" i="15"/>
  <c r="Q18" i="15" l="1"/>
  <c r="R7" i="15"/>
  <c r="R9" i="15" s="1"/>
  <c r="R18" i="16"/>
  <c r="R40" i="16" s="1"/>
  <c r="I18" i="15"/>
  <c r="R10" i="15"/>
  <c r="C18" i="15"/>
  <c r="G23" i="15"/>
  <c r="R20" i="15"/>
  <c r="G13" i="15"/>
  <c r="S18" i="15"/>
  <c r="N18" i="15"/>
  <c r="G9" i="15"/>
  <c r="J18" i="15"/>
  <c r="E18" i="15"/>
  <c r="R47" i="16"/>
  <c r="R50" i="16" s="1"/>
  <c r="T45" i="16"/>
  <c r="T47" i="16" s="1"/>
  <c r="T50" i="16" s="1"/>
  <c r="T51" i="16" s="1"/>
  <c r="M18" i="15"/>
  <c r="L9" i="15"/>
  <c r="L28" i="15"/>
  <c r="L23" i="15"/>
  <c r="R21" i="15"/>
  <c r="P18" i="15"/>
  <c r="L13" i="15"/>
  <c r="H18" i="15"/>
  <c r="R11" i="15"/>
  <c r="F18" i="15"/>
  <c r="B18" i="15"/>
  <c r="R17" i="15"/>
  <c r="O18" i="15"/>
  <c r="D18" i="15"/>
  <c r="R28" i="15"/>
  <c r="L36" i="15"/>
  <c r="G18" i="15" l="1"/>
  <c r="R13" i="15"/>
  <c r="R18" i="15" s="1"/>
  <c r="R23" i="15"/>
  <c r="L18" i="15"/>
  <c r="L32" i="15"/>
  <c r="L33" i="15"/>
  <c r="S48" i="15" l="1"/>
  <c r="S47" i="15"/>
  <c r="S44" i="15"/>
  <c r="S39" i="15"/>
  <c r="Q39" i="15"/>
  <c r="P39" i="15"/>
  <c r="O39" i="15"/>
  <c r="N39" i="15"/>
  <c r="M39" i="15"/>
  <c r="K39" i="15"/>
  <c r="J39" i="15"/>
  <c r="I39" i="15"/>
  <c r="H39" i="15"/>
  <c r="F39" i="15"/>
  <c r="E39" i="15"/>
  <c r="D39" i="15"/>
  <c r="C39" i="15"/>
  <c r="B39" i="15"/>
  <c r="L38" i="15"/>
  <c r="G38" i="15"/>
  <c r="L37" i="15"/>
  <c r="G37" i="15"/>
  <c r="G36" i="15"/>
  <c r="S34" i="15"/>
  <c r="Q34" i="15"/>
  <c r="P34" i="15"/>
  <c r="O34" i="15"/>
  <c r="N34" i="15"/>
  <c r="M34" i="15"/>
  <c r="K34" i="15"/>
  <c r="J34" i="15"/>
  <c r="I34" i="15"/>
  <c r="H34" i="15"/>
  <c r="F34" i="15"/>
  <c r="E34" i="15"/>
  <c r="D34" i="15"/>
  <c r="C34" i="15"/>
  <c r="B34" i="15"/>
  <c r="G33" i="15"/>
  <c r="R33" i="15" s="1"/>
  <c r="G32" i="15"/>
  <c r="R32" i="15" s="1"/>
  <c r="G31" i="15"/>
  <c r="R31" i="15" s="1"/>
  <c r="L34" i="15"/>
  <c r="G30" i="15"/>
  <c r="R30" i="15" s="1"/>
  <c r="G39" i="15" l="1"/>
  <c r="K40" i="15"/>
  <c r="F40" i="15"/>
  <c r="P40" i="15"/>
  <c r="R36" i="15"/>
  <c r="L39" i="15"/>
  <c r="L40" i="15" s="1"/>
  <c r="R37" i="15"/>
  <c r="R47" i="15" s="1"/>
  <c r="T47" i="15" s="1"/>
  <c r="R38" i="15"/>
  <c r="R48" i="15" s="1"/>
  <c r="T48" i="15" s="1"/>
  <c r="S40" i="15"/>
  <c r="D40" i="15"/>
  <c r="E40" i="15"/>
  <c r="Q40" i="15"/>
  <c r="U45" i="15"/>
  <c r="U46" i="15" s="1"/>
  <c r="U49" i="15" s="1"/>
  <c r="C40" i="15"/>
  <c r="R34" i="15"/>
  <c r="N40" i="15"/>
  <c r="J40" i="15"/>
  <c r="O40" i="15"/>
  <c r="T45" i="15"/>
  <c r="B40" i="15"/>
  <c r="M40" i="15"/>
  <c r="H40" i="15"/>
  <c r="I40" i="15"/>
  <c r="G34" i="15"/>
  <c r="S45" i="15"/>
  <c r="S46" i="15" s="1"/>
  <c r="S49" i="15" s="1"/>
  <c r="R39" i="15" l="1"/>
  <c r="G40" i="15"/>
  <c r="R44" i="15"/>
  <c r="R45" i="15"/>
  <c r="M23" i="9"/>
  <c r="N23" i="9"/>
  <c r="O23" i="9"/>
  <c r="P23" i="9"/>
  <c r="Q23" i="9"/>
  <c r="N17" i="9"/>
  <c r="O17" i="9"/>
  <c r="P17" i="9"/>
  <c r="Q17" i="9"/>
  <c r="M17" i="9"/>
  <c r="O39" i="9"/>
  <c r="P39" i="9"/>
  <c r="O34" i="9"/>
  <c r="P34" i="9"/>
  <c r="O28" i="9"/>
  <c r="P28" i="9"/>
  <c r="N9" i="9"/>
  <c r="O9" i="9"/>
  <c r="P9" i="9"/>
  <c r="N13" i="9"/>
  <c r="O13" i="9"/>
  <c r="P13" i="9"/>
  <c r="Q13" i="9"/>
  <c r="P18" i="9" l="1"/>
  <c r="N18" i="9"/>
  <c r="O18" i="9"/>
  <c r="O40" i="9" s="1"/>
  <c r="O57" i="17" s="1"/>
  <c r="O58" i="17" s="1"/>
  <c r="R46" i="15"/>
  <c r="R49" i="15" s="1"/>
  <c r="T44" i="15"/>
  <c r="T46" i="15" s="1"/>
  <c r="T49" i="15" s="1"/>
  <c r="T50" i="15" s="1"/>
  <c r="R40" i="15"/>
  <c r="P40" i="9"/>
  <c r="P57" i="17" s="1"/>
  <c r="P58" i="17" s="1"/>
  <c r="H39" i="9"/>
  <c r="I39" i="9"/>
  <c r="J39" i="9"/>
  <c r="K39" i="9"/>
  <c r="G37" i="9"/>
  <c r="G38" i="9"/>
  <c r="G36" i="9"/>
  <c r="H34" i="9"/>
  <c r="I34" i="9"/>
  <c r="J34" i="9"/>
  <c r="K34" i="9"/>
  <c r="G31" i="9"/>
  <c r="G32" i="9"/>
  <c r="G33" i="9"/>
  <c r="G30" i="9"/>
  <c r="H28" i="9"/>
  <c r="I28" i="9"/>
  <c r="J28" i="9"/>
  <c r="K28" i="9"/>
  <c r="G26" i="9"/>
  <c r="G27" i="9"/>
  <c r="G25" i="9"/>
  <c r="H23" i="9"/>
  <c r="I23" i="9"/>
  <c r="J23" i="9"/>
  <c r="K23" i="9"/>
  <c r="G21" i="9"/>
  <c r="G22" i="9"/>
  <c r="G20" i="9"/>
  <c r="H17" i="9"/>
  <c r="I17" i="9"/>
  <c r="J17" i="9"/>
  <c r="K17" i="9"/>
  <c r="G16" i="9"/>
  <c r="G15" i="9"/>
  <c r="H13" i="9"/>
  <c r="I13" i="9"/>
  <c r="J13" i="9"/>
  <c r="K13" i="9"/>
  <c r="G11" i="9"/>
  <c r="G12" i="9"/>
  <c r="G10" i="9"/>
  <c r="H9" i="9"/>
  <c r="I9" i="9"/>
  <c r="J9" i="9"/>
  <c r="K9" i="9"/>
  <c r="G8" i="9"/>
  <c r="G7" i="9"/>
  <c r="K18" i="9" l="1"/>
  <c r="I18" i="9"/>
  <c r="I40" i="9" s="1"/>
  <c r="H18" i="9"/>
  <c r="H40" i="9" s="1"/>
  <c r="K40" i="9"/>
  <c r="J18" i="9"/>
  <c r="J40" i="9" s="1"/>
  <c r="N39" i="9"/>
  <c r="Q39" i="9"/>
  <c r="M39" i="9"/>
  <c r="N34" i="9"/>
  <c r="Q34" i="9"/>
  <c r="M34" i="9"/>
  <c r="N28" i="9"/>
  <c r="Q28" i="9"/>
  <c r="M28" i="9"/>
  <c r="M13" i="9"/>
  <c r="Q9" i="9"/>
  <c r="Q18" i="9" s="1"/>
  <c r="M9" i="9"/>
  <c r="L37" i="9"/>
  <c r="L38" i="9"/>
  <c r="L36" i="9"/>
  <c r="L26" i="9"/>
  <c r="L27" i="9"/>
  <c r="L25" i="9"/>
  <c r="L21" i="9"/>
  <c r="L22" i="9"/>
  <c r="L20" i="9"/>
  <c r="L31" i="9"/>
  <c r="L32" i="9"/>
  <c r="L33" i="9"/>
  <c r="L30" i="9"/>
  <c r="L15" i="9"/>
  <c r="L11" i="9"/>
  <c r="L12" i="9"/>
  <c r="L10" i="9"/>
  <c r="L8" i="9"/>
  <c r="L7" i="9"/>
  <c r="M18" i="9" l="1"/>
  <c r="M40" i="9" s="1"/>
  <c r="M57" i="17" s="1"/>
  <c r="M58" i="17" s="1"/>
  <c r="Q40" i="9"/>
  <c r="Q57" i="17" s="1"/>
  <c r="Q58" i="17" s="1"/>
  <c r="N40" i="9"/>
  <c r="N57" i="17" s="1"/>
  <c r="N58" i="17" s="1"/>
  <c r="R7" i="9"/>
  <c r="S48" i="9"/>
  <c r="S47" i="9"/>
  <c r="C17" i="9"/>
  <c r="D17" i="9"/>
  <c r="E17" i="9"/>
  <c r="F17" i="9"/>
  <c r="G17" i="9"/>
  <c r="L17" i="9"/>
  <c r="B17" i="9"/>
  <c r="C28" i="9"/>
  <c r="D28" i="9"/>
  <c r="E28" i="9"/>
  <c r="F28" i="9"/>
  <c r="G28" i="9"/>
  <c r="L28" i="9"/>
  <c r="S28" i="9"/>
  <c r="B28" i="9"/>
  <c r="S17" i="9"/>
  <c r="S39" i="9" l="1"/>
  <c r="L39" i="9"/>
  <c r="G39" i="9"/>
  <c r="F39" i="9"/>
  <c r="E39" i="9"/>
  <c r="D39" i="9"/>
  <c r="C39" i="9"/>
  <c r="B39" i="9"/>
  <c r="R38" i="9"/>
  <c r="R37" i="9"/>
  <c r="R36" i="9"/>
  <c r="S34" i="9"/>
  <c r="L34" i="9"/>
  <c r="G34" i="9"/>
  <c r="F34" i="9"/>
  <c r="E34" i="9"/>
  <c r="D34" i="9"/>
  <c r="C34" i="9"/>
  <c r="B34" i="9"/>
  <c r="R33" i="9"/>
  <c r="R32" i="9"/>
  <c r="R31" i="9"/>
  <c r="R30" i="9"/>
  <c r="R27" i="9"/>
  <c r="R26" i="9"/>
  <c r="R25" i="9"/>
  <c r="S23" i="9"/>
  <c r="L23" i="9"/>
  <c r="G23" i="9"/>
  <c r="F23" i="9"/>
  <c r="E23" i="9"/>
  <c r="D23" i="9"/>
  <c r="C23" i="9"/>
  <c r="B23" i="9"/>
  <c r="R22" i="9"/>
  <c r="R21" i="9"/>
  <c r="R20" i="9"/>
  <c r="R16" i="9"/>
  <c r="R15" i="9"/>
  <c r="S13" i="9"/>
  <c r="L13" i="9"/>
  <c r="G13" i="9"/>
  <c r="F13" i="9"/>
  <c r="E13" i="9"/>
  <c r="D13" i="9"/>
  <c r="C13" i="9"/>
  <c r="B13" i="9"/>
  <c r="R12" i="9"/>
  <c r="R11" i="9"/>
  <c r="R10" i="9"/>
  <c r="S9" i="9"/>
  <c r="L9" i="9"/>
  <c r="G9" i="9"/>
  <c r="F9" i="9"/>
  <c r="E9" i="9"/>
  <c r="D9" i="9"/>
  <c r="C9" i="9"/>
  <c r="B9" i="9"/>
  <c r="R8" i="9"/>
  <c r="R44" i="9" l="1"/>
  <c r="S45" i="9"/>
  <c r="S46" i="9" s="1"/>
  <c r="S49" i="9" s="1"/>
  <c r="R47" i="9"/>
  <c r="T47" i="9" s="1"/>
  <c r="U45" i="9"/>
  <c r="U46" i="9" s="1"/>
  <c r="U49" i="9" s="1"/>
  <c r="T45" i="9"/>
  <c r="R48" i="9"/>
  <c r="T48" i="9" s="1"/>
  <c r="R28" i="9"/>
  <c r="T44" i="9"/>
  <c r="D18" i="9"/>
  <c r="D40" i="9" s="1"/>
  <c r="E18" i="9"/>
  <c r="E40" i="9" s="1"/>
  <c r="F18" i="9"/>
  <c r="F40" i="9" s="1"/>
  <c r="R17" i="9"/>
  <c r="B18" i="9"/>
  <c r="B40" i="9" s="1"/>
  <c r="S18" i="9"/>
  <c r="S40" i="9" s="1"/>
  <c r="R39" i="9"/>
  <c r="R34" i="9"/>
  <c r="R23" i="9"/>
  <c r="R13" i="9"/>
  <c r="L18" i="9"/>
  <c r="L40" i="9" s="1"/>
  <c r="L57" i="17" s="1"/>
  <c r="L58" i="17" s="1"/>
  <c r="C18" i="9"/>
  <c r="C40" i="9" s="1"/>
  <c r="R9" i="9"/>
  <c r="G18" i="9"/>
  <c r="G40" i="9" s="1"/>
  <c r="T46" i="9" l="1"/>
  <c r="T49" i="9" s="1"/>
  <c r="T50" i="9" s="1"/>
  <c r="R45" i="9"/>
  <c r="R46" i="9" s="1"/>
  <c r="R49" i="9" s="1"/>
  <c r="R18" i="9"/>
  <c r="R40" i="9" s="1"/>
</calcChain>
</file>

<file path=xl/sharedStrings.xml><?xml version="1.0" encoding="utf-8"?>
<sst xmlns="http://schemas.openxmlformats.org/spreadsheetml/2006/main" count="297" uniqueCount="62">
  <si>
    <t>выпуск</t>
  </si>
  <si>
    <t>досрочный выпуск</t>
  </si>
  <si>
    <t>Итого:</t>
  </si>
  <si>
    <t>Прием</t>
  </si>
  <si>
    <t>ППКРС</t>
  </si>
  <si>
    <t>ППССЗ</t>
  </si>
  <si>
    <t>С-А</t>
  </si>
  <si>
    <t>ОВЗ</t>
  </si>
  <si>
    <t>ППССЗ (договор)</t>
  </si>
  <si>
    <t>отделение с. Абатское</t>
  </si>
  <si>
    <t>ИТОГО:  ППССЗ</t>
  </si>
  <si>
    <t>ВСЕГО:</t>
  </si>
  <si>
    <t>отделение с. Большое Сорокино</t>
  </si>
  <si>
    <t>отделение с.Викулово</t>
  </si>
  <si>
    <t>отделение с. Казанское</t>
  </si>
  <si>
    <t>ВСЕГО: ИМТ</t>
  </si>
  <si>
    <r>
      <rPr>
        <b/>
        <sz val="12"/>
        <color theme="1"/>
        <rFont val="Times New Roman"/>
        <family val="1"/>
        <charset val="204"/>
      </rPr>
      <t xml:space="preserve">г. Ишим (очное)     </t>
    </r>
    <r>
      <rPr>
        <sz val="12"/>
        <color theme="1"/>
        <rFont val="Times New Roman"/>
        <family val="1"/>
        <charset val="204"/>
      </rPr>
      <t xml:space="preserve">   </t>
    </r>
  </si>
  <si>
    <t>ИТОГО: ППКРС</t>
  </si>
  <si>
    <t>1 квартал</t>
  </si>
  <si>
    <t xml:space="preserve">    </t>
  </si>
  <si>
    <t>2 квартал</t>
  </si>
  <si>
    <t>ИТОГО</t>
  </si>
  <si>
    <t>бюджет</t>
  </si>
  <si>
    <t>договор</t>
  </si>
  <si>
    <t>Выпуск</t>
  </si>
  <si>
    <t>Прибыло</t>
  </si>
  <si>
    <t>из них в академическом отпуске</t>
  </si>
  <si>
    <t>количество</t>
  </si>
  <si>
    <t>из них внутренний перевод</t>
  </si>
  <si>
    <t>из них по собственному желанию</t>
  </si>
  <si>
    <t>из них другие причины</t>
  </si>
  <si>
    <r>
      <rPr>
        <b/>
        <sz val="12"/>
        <color theme="1"/>
        <rFont val="Times New Roman"/>
        <family val="1"/>
        <charset val="204"/>
      </rPr>
      <t xml:space="preserve">г. Ишим (заочное)     </t>
    </r>
    <r>
      <rPr>
        <sz val="12"/>
        <color theme="1"/>
        <rFont val="Times New Roman"/>
        <family val="1"/>
        <charset val="204"/>
      </rPr>
      <t xml:space="preserve">   </t>
    </r>
  </si>
  <si>
    <t>прием</t>
  </si>
  <si>
    <t>отчислено (всего)</t>
  </si>
  <si>
    <t>прибыло (всего)</t>
  </si>
  <si>
    <t>в том числе внутренний перевод</t>
  </si>
  <si>
    <t>в том числе из других образовательных организаций</t>
  </si>
  <si>
    <t>в том числе по другим причинам</t>
  </si>
  <si>
    <t xml:space="preserve">Отчислено </t>
  </si>
  <si>
    <t>из них по неуспеваемости</t>
  </si>
  <si>
    <t>из них в другте образовательные организации</t>
  </si>
  <si>
    <t>в том числе восстановлены из ранее обучавшихся</t>
  </si>
  <si>
    <t>3 квартал</t>
  </si>
  <si>
    <t>ИСА</t>
  </si>
  <si>
    <t>4 квартал</t>
  </si>
  <si>
    <t>Движение контингента 2022г.</t>
  </si>
  <si>
    <t>Контингент 01.04.22</t>
  </si>
  <si>
    <t>Контингент                  1.07.22</t>
  </si>
  <si>
    <t>Контингент 01.07.22</t>
  </si>
  <si>
    <t>Контингент                  1.10.22</t>
  </si>
  <si>
    <t>Контингент 01.10.22</t>
  </si>
  <si>
    <t>Контингент                  01.01.23</t>
  </si>
  <si>
    <t>контингент</t>
  </si>
  <si>
    <t>а/о</t>
  </si>
  <si>
    <t>ПРИЕМ</t>
  </si>
  <si>
    <t>СВОД</t>
  </si>
  <si>
    <t>%</t>
  </si>
  <si>
    <t>Отчисление</t>
  </si>
  <si>
    <t>из них в другие образовательные организации</t>
  </si>
  <si>
    <t>Контингент 01.01.23</t>
  </si>
  <si>
    <t>Контингент                  1.04.23</t>
  </si>
  <si>
    <t>ИСПРАВИТЬ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</si>
</sst>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4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 vertical="top" wrapText="1"/>
    </xf>
    <xf numFmtId="0" fontId="0" fillId="0" borderId="0" xfId="0" applyBorder="1"/>
    <xf numFmtId="0" fontId="1" fillId="3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center"/>
    </xf>
    <xf numFmtId="0" fontId="0" fillId="0" borderId="0" xfId="0" applyFill="1" applyBorder="1"/>
    <xf numFmtId="0" fontId="0" fillId="0" borderId="18" xfId="0" applyBorder="1"/>
    <xf numFmtId="0" fontId="4" fillId="0" borderId="16" xfId="0" applyFont="1" applyBorder="1"/>
    <xf numFmtId="0" fontId="3" fillId="0" borderId="21" xfId="0" applyFont="1" applyFill="1" applyBorder="1"/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2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vertical="top" wrapText="1"/>
    </xf>
    <xf numFmtId="0" fontId="1" fillId="3" borderId="40" xfId="0" applyFont="1" applyFill="1" applyBorder="1" applyAlignment="1">
      <alignment horizontal="center" vertical="top" wrapText="1"/>
    </xf>
    <xf numFmtId="0" fontId="1" fillId="3" borderId="36" xfId="0" applyFont="1" applyFill="1" applyBorder="1" applyAlignment="1">
      <alignment horizontal="center" vertical="top" wrapText="1"/>
    </xf>
    <xf numFmtId="0" fontId="1" fillId="3" borderId="35" xfId="0" applyFont="1" applyFill="1" applyBorder="1" applyAlignment="1">
      <alignment horizontal="center" vertical="top" wrapText="1"/>
    </xf>
    <xf numFmtId="0" fontId="1" fillId="3" borderId="37" xfId="0" applyFont="1" applyFill="1" applyBorder="1" applyAlignment="1">
      <alignment horizontal="center" vertical="top" wrapText="1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center" vertical="top" wrapText="1"/>
      <protection locked="0"/>
    </xf>
    <xf numFmtId="0" fontId="1" fillId="3" borderId="42" xfId="0" applyFont="1" applyFill="1" applyBorder="1" applyAlignment="1">
      <alignment horizontal="center" vertical="top" wrapText="1"/>
    </xf>
    <xf numFmtId="0" fontId="1" fillId="3" borderId="43" xfId="0" applyFont="1" applyFill="1" applyBorder="1" applyAlignment="1">
      <alignment horizontal="center" vertical="top" wrapText="1"/>
    </xf>
    <xf numFmtId="0" fontId="2" fillId="0" borderId="44" xfId="0" applyFont="1" applyBorder="1" applyAlignment="1" applyProtection="1">
      <alignment horizontal="center" vertical="top" wrapText="1"/>
      <protection locked="0"/>
    </xf>
    <xf numFmtId="0" fontId="3" fillId="3" borderId="37" xfId="0" applyFont="1" applyFill="1" applyBorder="1" applyAlignment="1">
      <alignment horizontal="center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3" fillId="3" borderId="21" xfId="0" applyFont="1" applyFill="1" applyBorder="1" applyAlignment="1">
      <alignment horizontal="center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2" fillId="0" borderId="38" xfId="0" applyFont="1" applyBorder="1" applyAlignment="1">
      <alignment horizontal="center" vertical="top" wrapText="1"/>
    </xf>
    <xf numFmtId="0" fontId="1" fillId="3" borderId="38" xfId="0" applyFont="1" applyFill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 applyProtection="1">
      <alignment horizontal="center" vertical="top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top" wrapText="1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0" fontId="1" fillId="3" borderId="48" xfId="0" applyFont="1" applyFill="1" applyBorder="1" applyAlignment="1">
      <alignment horizontal="center" vertical="top" wrapText="1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1" fillId="3" borderId="50" xfId="0" applyFont="1" applyFill="1" applyBorder="1" applyAlignment="1">
      <alignment horizontal="center" vertical="top" wrapText="1"/>
    </xf>
    <xf numFmtId="0" fontId="1" fillId="3" borderId="51" xfId="0" applyFont="1" applyFill="1" applyBorder="1" applyAlignment="1">
      <alignment horizontal="center" vertical="top" wrapText="1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1" fillId="3" borderId="53" xfId="0" applyFont="1" applyFill="1" applyBorder="1" applyAlignment="1">
      <alignment horizontal="center" vertical="top" wrapText="1"/>
    </xf>
    <xf numFmtId="0" fontId="1" fillId="3" borderId="54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 applyProtection="1">
      <alignment horizontal="center" vertical="top" wrapText="1"/>
      <protection locked="0"/>
    </xf>
    <xf numFmtId="0" fontId="1" fillId="0" borderId="39" xfId="0" applyFont="1" applyFill="1" applyBorder="1" applyAlignment="1" applyProtection="1">
      <alignment horizontal="center" vertical="top" wrapText="1"/>
      <protection locked="0"/>
    </xf>
    <xf numFmtId="0" fontId="2" fillId="0" borderId="47" xfId="0" applyFont="1" applyBorder="1" applyAlignment="1">
      <alignment horizontal="center" vertical="top" wrapText="1"/>
    </xf>
    <xf numFmtId="0" fontId="2" fillId="0" borderId="49" xfId="0" applyFont="1" applyBorder="1" applyAlignment="1" applyProtection="1">
      <alignment horizontal="center" vertical="top" wrapText="1"/>
      <protection locked="0"/>
    </xf>
    <xf numFmtId="0" fontId="2" fillId="0" borderId="39" xfId="0" applyFont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3" fillId="3" borderId="50" xfId="0" applyFont="1" applyFill="1" applyBorder="1" applyAlignment="1">
      <alignment horizontal="center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16" xfId="0" applyFont="1" applyBorder="1" applyAlignment="1"/>
    <xf numFmtId="0" fontId="4" fillId="0" borderId="0" xfId="0" applyFont="1" applyBorder="1"/>
    <xf numFmtId="0" fontId="5" fillId="0" borderId="0" xfId="0" applyFont="1" applyBorder="1" applyAlignment="1"/>
    <xf numFmtId="0" fontId="3" fillId="0" borderId="0" xfId="0" applyFont="1" applyFill="1" applyBorder="1"/>
    <xf numFmtId="0" fontId="2" fillId="0" borderId="55" xfId="0" applyFont="1" applyBorder="1" applyAlignment="1" applyProtection="1">
      <alignment horizontal="center" vertical="top" wrapText="1"/>
      <protection locked="0"/>
    </xf>
    <xf numFmtId="0" fontId="1" fillId="0" borderId="38" xfId="0" applyFont="1" applyFill="1" applyBorder="1" applyAlignment="1" applyProtection="1">
      <alignment horizontal="center" vertical="top" wrapText="1"/>
      <protection locked="0"/>
    </xf>
    <xf numFmtId="0" fontId="1" fillId="0" borderId="27" xfId="0" applyFont="1" applyFill="1" applyBorder="1" applyAlignment="1" applyProtection="1">
      <alignment horizontal="center" vertical="top" wrapText="1"/>
      <protection locked="0"/>
    </xf>
    <xf numFmtId="0" fontId="1" fillId="3" borderId="34" xfId="0" applyFont="1" applyFill="1" applyBorder="1" applyAlignment="1">
      <alignment horizontal="center" vertical="top" wrapText="1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>
      <alignment horizontal="center" vertical="top" wrapText="1"/>
    </xf>
    <xf numFmtId="0" fontId="1" fillId="3" borderId="28" xfId="0" applyFont="1" applyFill="1" applyBorder="1" applyAlignment="1">
      <alignment horizontal="center" vertical="top" wrapText="1"/>
    </xf>
    <xf numFmtId="0" fontId="2" fillId="0" borderId="56" xfId="0" applyFont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3" fillId="3" borderId="40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 vertical="center"/>
    </xf>
    <xf numFmtId="0" fontId="4" fillId="0" borderId="46" xfId="0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0" fontId="3" fillId="2" borderId="59" xfId="0" applyFont="1" applyFill="1" applyBorder="1" applyAlignment="1">
      <alignment horizontal="center" vertical="center"/>
    </xf>
    <xf numFmtId="0" fontId="4" fillId="0" borderId="60" xfId="0" applyFont="1" applyBorder="1" applyAlignment="1" applyProtection="1">
      <alignment horizontal="center"/>
      <protection locked="0"/>
    </xf>
    <xf numFmtId="0" fontId="4" fillId="0" borderId="61" xfId="0" applyFont="1" applyBorder="1" applyAlignment="1" applyProtection="1">
      <alignment horizontal="center"/>
      <protection locked="0"/>
    </xf>
    <xf numFmtId="0" fontId="3" fillId="3" borderId="6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2" fillId="0" borderId="19" xfId="0" applyFont="1" applyFill="1" applyBorder="1" applyAlignment="1" applyProtection="1">
      <alignment horizontal="center" vertical="top" wrapText="1"/>
      <protection locked="0"/>
    </xf>
    <xf numFmtId="0" fontId="2" fillId="0" borderId="20" xfId="0" applyFont="1" applyFill="1" applyBorder="1" applyAlignment="1" applyProtection="1">
      <alignment horizontal="center" vertical="top" wrapText="1"/>
      <protection locked="0"/>
    </xf>
    <xf numFmtId="0" fontId="1" fillId="0" borderId="35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41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center" vertical="top" wrapText="1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16" xfId="0" applyBorder="1"/>
    <xf numFmtId="0" fontId="0" fillId="0" borderId="21" xfId="0" applyBorder="1"/>
    <xf numFmtId="0" fontId="0" fillId="0" borderId="22" xfId="0" applyBorder="1"/>
    <xf numFmtId="0" fontId="6" fillId="0" borderId="22" xfId="0" applyFont="1" applyBorder="1" applyAlignment="1">
      <alignment horizontal="center" vertical="center"/>
    </xf>
    <xf numFmtId="0" fontId="0" fillId="0" borderId="23" xfId="0" applyBorder="1"/>
    <xf numFmtId="0" fontId="1" fillId="0" borderId="4" xfId="0" applyFont="1" applyBorder="1" applyAlignment="1">
      <alignment horizontal="center" vertical="top" wrapText="1"/>
    </xf>
    <xf numFmtId="0" fontId="7" fillId="0" borderId="19" xfId="0" applyFont="1" applyBorder="1"/>
    <xf numFmtId="0" fontId="0" fillId="0" borderId="19" xfId="0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8" fillId="3" borderId="3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9" fillId="0" borderId="0" xfId="0" applyFont="1"/>
    <xf numFmtId="0" fontId="10" fillId="0" borderId="34" xfId="0" applyFont="1" applyBorder="1"/>
    <xf numFmtId="0" fontId="10" fillId="0" borderId="0" xfId="0" applyFont="1"/>
    <xf numFmtId="0" fontId="10" fillId="0" borderId="2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2" xfId="0" applyFont="1" applyBorder="1"/>
    <xf numFmtId="164" fontId="10" fillId="0" borderId="32" xfId="0" applyNumberFormat="1" applyFont="1" applyBorder="1"/>
    <xf numFmtId="164" fontId="10" fillId="0" borderId="33" xfId="0" applyNumberFormat="1" applyFont="1" applyBorder="1"/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vertical="top" wrapText="1"/>
    </xf>
    <xf numFmtId="0" fontId="8" fillId="0" borderId="1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50"/>
  <sheetViews>
    <sheetView workbookViewId="0">
      <selection activeCell="A2" sqref="A2:S4"/>
    </sheetView>
  </sheetViews>
  <sheetFormatPr defaultRowHeight="15" x14ac:dyDescent="0.25"/>
  <cols>
    <col min="1" max="1" width="21.5703125" customWidth="1"/>
    <col min="6" max="6" width="15.28515625" customWidth="1"/>
    <col min="7" max="11" width="14.140625" customWidth="1"/>
  </cols>
  <sheetData>
    <row r="2" spans="1:19" ht="16.5" thickBot="1" x14ac:dyDescent="0.3">
      <c r="A2" s="190" t="s">
        <v>61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</row>
    <row r="3" spans="1:19" ht="16.5" thickBot="1" x14ac:dyDescent="0.3">
      <c r="A3" s="191" t="s">
        <v>18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3"/>
    </row>
    <row r="4" spans="1:19" ht="39" customHeight="1" thickBot="1" x14ac:dyDescent="0.3">
      <c r="A4" s="176"/>
      <c r="B4" s="194" t="s">
        <v>59</v>
      </c>
      <c r="C4" s="195"/>
      <c r="D4" s="194" t="s">
        <v>24</v>
      </c>
      <c r="E4" s="195"/>
      <c r="F4" s="177" t="s">
        <v>3</v>
      </c>
      <c r="G4" s="194" t="s">
        <v>25</v>
      </c>
      <c r="H4" s="196"/>
      <c r="I4" s="196"/>
      <c r="J4" s="196"/>
      <c r="K4" s="195"/>
      <c r="L4" s="194" t="s">
        <v>38</v>
      </c>
      <c r="M4" s="196"/>
      <c r="N4" s="196"/>
      <c r="O4" s="196"/>
      <c r="P4" s="196"/>
      <c r="Q4" s="195"/>
      <c r="R4" s="194" t="s">
        <v>60</v>
      </c>
      <c r="S4" s="195"/>
    </row>
    <row r="5" spans="1:19" ht="126.75" thickBot="1" x14ac:dyDescent="0.3">
      <c r="A5" s="43"/>
      <c r="B5" s="46" t="s">
        <v>27</v>
      </c>
      <c r="C5" s="47" t="s">
        <v>26</v>
      </c>
      <c r="D5" s="43" t="s">
        <v>0</v>
      </c>
      <c r="E5" s="43" t="s">
        <v>1</v>
      </c>
      <c r="F5" s="44" t="s">
        <v>32</v>
      </c>
      <c r="G5" s="43" t="s">
        <v>34</v>
      </c>
      <c r="H5" s="45" t="s">
        <v>35</v>
      </c>
      <c r="I5" s="45" t="s">
        <v>36</v>
      </c>
      <c r="J5" s="45" t="s">
        <v>41</v>
      </c>
      <c r="K5" s="45" t="s">
        <v>37</v>
      </c>
      <c r="L5" s="45" t="s">
        <v>33</v>
      </c>
      <c r="M5" s="45" t="s">
        <v>29</v>
      </c>
      <c r="N5" s="45" t="s">
        <v>28</v>
      </c>
      <c r="O5" s="45" t="s">
        <v>39</v>
      </c>
      <c r="P5" s="45" t="s">
        <v>58</v>
      </c>
      <c r="Q5" s="45" t="s">
        <v>30</v>
      </c>
      <c r="R5" s="46" t="s">
        <v>27</v>
      </c>
      <c r="S5" s="47" t="s">
        <v>26</v>
      </c>
    </row>
    <row r="6" spans="1:19" ht="16.5" thickBot="1" x14ac:dyDescent="0.3">
      <c r="A6" s="189" t="s">
        <v>16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5"/>
    </row>
    <row r="7" spans="1:19" ht="15.75" x14ac:dyDescent="0.25">
      <c r="A7" s="80" t="s">
        <v>5</v>
      </c>
      <c r="B7" s="82">
        <v>1242</v>
      </c>
      <c r="C7" s="19">
        <v>45</v>
      </c>
      <c r="D7" s="59">
        <v>217</v>
      </c>
      <c r="E7" s="60"/>
      <c r="F7" s="91"/>
      <c r="G7" s="63">
        <f>SUM(H7:K7)</f>
        <v>0</v>
      </c>
      <c r="H7" s="17"/>
      <c r="I7" s="17"/>
      <c r="J7" s="17"/>
      <c r="K7" s="155"/>
      <c r="L7" s="59">
        <f>SUM(M7:Q7)</f>
        <v>0</v>
      </c>
      <c r="M7" s="17"/>
      <c r="N7" s="156"/>
      <c r="O7" s="17"/>
      <c r="P7" s="17"/>
      <c r="Q7" s="60"/>
      <c r="R7" s="56">
        <f>B7-D7-L7+F7+G7</f>
        <v>1025</v>
      </c>
      <c r="S7" s="14"/>
    </row>
    <row r="8" spans="1:19" ht="18" customHeight="1" x14ac:dyDescent="0.25">
      <c r="A8" s="80" t="s">
        <v>8</v>
      </c>
      <c r="B8" s="83">
        <v>0</v>
      </c>
      <c r="C8" s="14"/>
      <c r="D8" s="61"/>
      <c r="E8" s="62"/>
      <c r="F8" s="92"/>
      <c r="G8" s="61">
        <f>SUM(H8:K8)</f>
        <v>0</v>
      </c>
      <c r="H8" s="13"/>
      <c r="I8" s="13"/>
      <c r="J8" s="13"/>
      <c r="K8" s="62"/>
      <c r="L8" s="61">
        <f>SUM(M8:Q8)</f>
        <v>0</v>
      </c>
      <c r="M8" s="13"/>
      <c r="N8" s="13"/>
      <c r="O8" s="13"/>
      <c r="P8" s="13"/>
      <c r="Q8" s="62"/>
      <c r="R8" s="56">
        <f>B8-D8-E8+F8+G8-L8</f>
        <v>0</v>
      </c>
      <c r="S8" s="14"/>
    </row>
    <row r="9" spans="1:19" ht="27.75" customHeight="1" thickBot="1" x14ac:dyDescent="0.3">
      <c r="A9" s="81" t="s">
        <v>10</v>
      </c>
      <c r="B9" s="7">
        <f t="shared" ref="B9:S9" si="0">B7+B8</f>
        <v>1242</v>
      </c>
      <c r="C9" s="9">
        <f t="shared" si="0"/>
        <v>45</v>
      </c>
      <c r="D9" s="7">
        <f t="shared" si="0"/>
        <v>217</v>
      </c>
      <c r="E9" s="9">
        <f t="shared" si="0"/>
        <v>0</v>
      </c>
      <c r="F9" s="93">
        <f t="shared" si="0"/>
        <v>0</v>
      </c>
      <c r="G9" s="87">
        <f t="shared" si="0"/>
        <v>0</v>
      </c>
      <c r="H9" s="8">
        <f t="shared" si="0"/>
        <v>0</v>
      </c>
      <c r="I9" s="8">
        <f t="shared" si="0"/>
        <v>0</v>
      </c>
      <c r="J9" s="55">
        <f t="shared" si="0"/>
        <v>0</v>
      </c>
      <c r="K9" s="9">
        <f t="shared" si="0"/>
        <v>0</v>
      </c>
      <c r="L9" s="4">
        <f t="shared" si="0"/>
        <v>0</v>
      </c>
      <c r="M9" s="5">
        <f>SUM(M7:M8)</f>
        <v>0</v>
      </c>
      <c r="N9" s="5">
        <f t="shared" ref="N9:P9" si="1">SUM(N7:N8)</f>
        <v>0</v>
      </c>
      <c r="O9" s="5">
        <f t="shared" si="1"/>
        <v>0</v>
      </c>
      <c r="P9" s="5">
        <f t="shared" si="1"/>
        <v>0</v>
      </c>
      <c r="Q9" s="6">
        <f t="shared" ref="Q9" si="2">SUM(Q7:Q8)</f>
        <v>0</v>
      </c>
      <c r="R9" s="56">
        <f t="shared" si="0"/>
        <v>1025</v>
      </c>
      <c r="S9" s="6">
        <f t="shared" si="0"/>
        <v>0</v>
      </c>
    </row>
    <row r="10" spans="1:19" ht="15.75" x14ac:dyDescent="0.25">
      <c r="A10" s="85" t="s">
        <v>4</v>
      </c>
      <c r="B10" s="82">
        <v>332</v>
      </c>
      <c r="C10" s="71">
        <v>19</v>
      </c>
      <c r="D10" s="59">
        <v>115</v>
      </c>
      <c r="E10" s="60"/>
      <c r="F10" s="91"/>
      <c r="G10" s="63">
        <f>SUM(H10:K10)</f>
        <v>0</v>
      </c>
      <c r="H10" s="49"/>
      <c r="I10" s="49"/>
      <c r="J10" s="49"/>
      <c r="K10" s="76"/>
      <c r="L10" s="63">
        <f>SUM(M10:Q10)</f>
        <v>17</v>
      </c>
      <c r="M10" s="17">
        <v>17</v>
      </c>
      <c r="N10" s="17"/>
      <c r="O10" s="17"/>
      <c r="P10" s="17"/>
      <c r="Q10" s="114"/>
      <c r="R10" s="117">
        <f>B10-D10-E10+F10+G10-L10</f>
        <v>200</v>
      </c>
      <c r="S10" s="19">
        <v>19</v>
      </c>
    </row>
    <row r="11" spans="1:19" ht="15.75" x14ac:dyDescent="0.25">
      <c r="A11" s="86" t="s">
        <v>7</v>
      </c>
      <c r="B11" s="83">
        <v>76</v>
      </c>
      <c r="C11" s="67"/>
      <c r="D11" s="61"/>
      <c r="E11" s="62"/>
      <c r="F11" s="92"/>
      <c r="G11" s="102">
        <f>SUM(H11:K11)</f>
        <v>0</v>
      </c>
      <c r="H11" s="13"/>
      <c r="I11" s="13"/>
      <c r="J11" s="13"/>
      <c r="K11" s="62"/>
      <c r="L11" s="61">
        <f t="shared" ref="L11:L12" si="3">SUM(M11:Q11)</f>
        <v>0</v>
      </c>
      <c r="M11" s="48"/>
      <c r="N11" s="48"/>
      <c r="O11" s="48"/>
      <c r="P11" s="48"/>
      <c r="Q11" s="115"/>
      <c r="R11" s="118">
        <f>B11-D11-E11+F11+G11-L11</f>
        <v>76</v>
      </c>
      <c r="S11" s="14"/>
    </row>
    <row r="12" spans="1:19" ht="15.75" x14ac:dyDescent="0.25">
      <c r="A12" s="86" t="s">
        <v>6</v>
      </c>
      <c r="B12" s="83">
        <v>83</v>
      </c>
      <c r="C12" s="67"/>
      <c r="D12" s="61"/>
      <c r="E12" s="62"/>
      <c r="F12" s="92"/>
      <c r="G12" s="61">
        <f>SUM(H12:K12)</f>
        <v>0</v>
      </c>
      <c r="H12" s="50"/>
      <c r="I12" s="50"/>
      <c r="J12" s="50"/>
      <c r="K12" s="77"/>
      <c r="L12" s="64">
        <f t="shared" si="3"/>
        <v>0</v>
      </c>
      <c r="M12" s="13"/>
      <c r="N12" s="13"/>
      <c r="O12" s="13"/>
      <c r="P12" s="13"/>
      <c r="Q12" s="116"/>
      <c r="R12" s="4">
        <f>B12-D12-E12+F12+G12-L12</f>
        <v>83</v>
      </c>
      <c r="S12" s="14"/>
    </row>
    <row r="13" spans="1:19" ht="28.5" customHeight="1" thickBot="1" x14ac:dyDescent="0.3">
      <c r="A13" s="87" t="s">
        <v>17</v>
      </c>
      <c r="B13" s="7">
        <f t="shared" ref="B13:S13" si="4">SUM(B10:B12)</f>
        <v>491</v>
      </c>
      <c r="C13" s="55">
        <f t="shared" si="4"/>
        <v>19</v>
      </c>
      <c r="D13" s="7">
        <f t="shared" si="4"/>
        <v>115</v>
      </c>
      <c r="E13" s="9">
        <f t="shared" si="4"/>
        <v>0</v>
      </c>
      <c r="F13" s="94">
        <f t="shared" si="4"/>
        <v>0</v>
      </c>
      <c r="G13" s="87">
        <f t="shared" si="4"/>
        <v>0</v>
      </c>
      <c r="H13" s="8">
        <f t="shared" si="4"/>
        <v>0</v>
      </c>
      <c r="I13" s="55">
        <f t="shared" si="4"/>
        <v>0</v>
      </c>
      <c r="J13" s="55">
        <f t="shared" si="4"/>
        <v>0</v>
      </c>
      <c r="K13" s="9">
        <f t="shared" si="4"/>
        <v>0</v>
      </c>
      <c r="L13" s="7">
        <f t="shared" si="4"/>
        <v>17</v>
      </c>
      <c r="M13" s="8">
        <f>SUM(M10:M12)</f>
        <v>17</v>
      </c>
      <c r="N13" s="8">
        <f t="shared" ref="N13:Q13" si="5">SUM(N10:N12)</f>
        <v>0</v>
      </c>
      <c r="O13" s="8">
        <f t="shared" si="5"/>
        <v>0</v>
      </c>
      <c r="P13" s="8">
        <f t="shared" si="5"/>
        <v>0</v>
      </c>
      <c r="Q13" s="55">
        <f t="shared" si="5"/>
        <v>0</v>
      </c>
      <c r="R13" s="7">
        <f t="shared" si="4"/>
        <v>359</v>
      </c>
      <c r="S13" s="9">
        <f t="shared" si="4"/>
        <v>19</v>
      </c>
    </row>
    <row r="14" spans="1:19" ht="16.5" thickBot="1" x14ac:dyDescent="0.3">
      <c r="A14" s="189" t="s">
        <v>31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5"/>
    </row>
    <row r="15" spans="1:19" ht="15.75" x14ac:dyDescent="0.25">
      <c r="A15" s="85" t="s">
        <v>5</v>
      </c>
      <c r="B15" s="95">
        <v>0</v>
      </c>
      <c r="C15" s="19"/>
      <c r="D15" s="59"/>
      <c r="E15" s="60"/>
      <c r="F15" s="88"/>
      <c r="G15" s="63">
        <f>SUM(H15:K15)</f>
        <v>0</v>
      </c>
      <c r="H15" s="49"/>
      <c r="I15" s="49"/>
      <c r="J15" s="49"/>
      <c r="K15" s="76"/>
      <c r="L15" s="63">
        <f>SUM(M15:Q15)</f>
        <v>0</v>
      </c>
      <c r="M15" s="17"/>
      <c r="N15" s="17"/>
      <c r="O15" s="17"/>
      <c r="P15" s="17"/>
      <c r="Q15" s="60"/>
      <c r="R15" s="57">
        <f>B15-D15-E15+F15+G15-L15</f>
        <v>0</v>
      </c>
      <c r="S15" s="19"/>
    </row>
    <row r="16" spans="1:19" ht="16.149999999999999" customHeight="1" x14ac:dyDescent="0.25">
      <c r="A16" s="86" t="s">
        <v>8</v>
      </c>
      <c r="B16" s="65">
        <v>46</v>
      </c>
      <c r="C16" s="14">
        <v>2</v>
      </c>
      <c r="D16" s="61">
        <v>15</v>
      </c>
      <c r="E16" s="62"/>
      <c r="F16" s="84"/>
      <c r="G16" s="61">
        <f>SUM(H16:K16)</f>
        <v>0</v>
      </c>
      <c r="H16" s="13"/>
      <c r="I16" s="13"/>
      <c r="J16" s="13"/>
      <c r="K16" s="62"/>
      <c r="L16" s="61"/>
      <c r="M16" s="175"/>
      <c r="N16" s="13"/>
      <c r="O16" s="13"/>
      <c r="P16" s="13"/>
      <c r="Q16" s="62"/>
      <c r="R16" s="56">
        <f>B16-D16-E16+F16+G16-L16</f>
        <v>31</v>
      </c>
      <c r="S16" s="14">
        <v>2</v>
      </c>
    </row>
    <row r="17" spans="1:19" ht="15.75" x14ac:dyDescent="0.25">
      <c r="A17" s="86" t="s">
        <v>2</v>
      </c>
      <c r="B17" s="65">
        <f>SUM(B15:B16)</f>
        <v>46</v>
      </c>
      <c r="C17" s="66">
        <f t="shared" ref="C17:L17" si="6">SUM(C15:C16)</f>
        <v>2</v>
      </c>
      <c r="D17" s="65">
        <f t="shared" si="6"/>
        <v>15</v>
      </c>
      <c r="E17" s="66">
        <f t="shared" si="6"/>
        <v>0</v>
      </c>
      <c r="F17" s="96">
        <f t="shared" si="6"/>
        <v>0</v>
      </c>
      <c r="G17" s="111">
        <f t="shared" si="6"/>
        <v>0</v>
      </c>
      <c r="H17" s="112">
        <f t="shared" si="6"/>
        <v>0</v>
      </c>
      <c r="I17" s="25">
        <f t="shared" si="6"/>
        <v>0</v>
      </c>
      <c r="J17" s="112">
        <f t="shared" si="6"/>
        <v>0</v>
      </c>
      <c r="K17" s="66">
        <f t="shared" si="6"/>
        <v>0</v>
      </c>
      <c r="L17" s="65">
        <f t="shared" si="6"/>
        <v>0</v>
      </c>
      <c r="M17" s="25">
        <f>SUM(M15:M16)</f>
        <v>0</v>
      </c>
      <c r="N17" s="25">
        <f t="shared" ref="N17:Q17" si="7">SUM(N15:N16)</f>
        <v>0</v>
      </c>
      <c r="O17" s="25">
        <f t="shared" si="7"/>
        <v>0</v>
      </c>
      <c r="P17" s="25">
        <f t="shared" si="7"/>
        <v>0</v>
      </c>
      <c r="Q17" s="25">
        <f t="shared" si="7"/>
        <v>0</v>
      </c>
      <c r="R17" s="56">
        <f t="shared" ref="R17" si="8">R16+R15</f>
        <v>31</v>
      </c>
      <c r="S17" s="20">
        <f>SUM(S15:S16)</f>
        <v>2</v>
      </c>
    </row>
    <row r="18" spans="1:19" ht="28.5" customHeight="1" thickBot="1" x14ac:dyDescent="0.3">
      <c r="A18" s="87" t="s">
        <v>11</v>
      </c>
      <c r="B18" s="7">
        <f>B9+B13+B17</f>
        <v>1779</v>
      </c>
      <c r="C18" s="9">
        <f>C9+C13+C17</f>
        <v>66</v>
      </c>
      <c r="D18" s="7">
        <f t="shared" ref="D18:S18" si="9">D9+D13+D17</f>
        <v>347</v>
      </c>
      <c r="E18" s="9">
        <f t="shared" si="9"/>
        <v>0</v>
      </c>
      <c r="F18" s="89">
        <f t="shared" si="9"/>
        <v>0</v>
      </c>
      <c r="G18" s="87">
        <f t="shared" si="9"/>
        <v>0</v>
      </c>
      <c r="H18" s="55">
        <f t="shared" si="9"/>
        <v>0</v>
      </c>
      <c r="I18" s="8">
        <f t="shared" si="9"/>
        <v>0</v>
      </c>
      <c r="J18" s="55">
        <f t="shared" si="9"/>
        <v>0</v>
      </c>
      <c r="K18" s="9">
        <f t="shared" si="9"/>
        <v>0</v>
      </c>
      <c r="L18" s="87">
        <f t="shared" si="9"/>
        <v>17</v>
      </c>
      <c r="M18" s="55">
        <f t="shared" si="9"/>
        <v>17</v>
      </c>
      <c r="N18" s="8">
        <f t="shared" si="9"/>
        <v>0</v>
      </c>
      <c r="O18" s="8">
        <f t="shared" si="9"/>
        <v>0</v>
      </c>
      <c r="P18" s="55">
        <f t="shared" si="9"/>
        <v>0</v>
      </c>
      <c r="Q18" s="8">
        <f t="shared" si="9"/>
        <v>0</v>
      </c>
      <c r="R18" s="58">
        <f t="shared" si="9"/>
        <v>1415</v>
      </c>
      <c r="S18" s="9">
        <f t="shared" si="9"/>
        <v>21</v>
      </c>
    </row>
    <row r="19" spans="1:19" ht="16.5" thickBot="1" x14ac:dyDescent="0.3">
      <c r="A19" s="181" t="s">
        <v>9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3"/>
    </row>
    <row r="20" spans="1:19" ht="15.75" x14ac:dyDescent="0.25">
      <c r="A20" s="97" t="s">
        <v>4</v>
      </c>
      <c r="B20" s="82">
        <v>130</v>
      </c>
      <c r="C20" s="19">
        <v>14</v>
      </c>
      <c r="D20" s="15">
        <v>28</v>
      </c>
      <c r="E20" s="19"/>
      <c r="F20" s="98"/>
      <c r="G20" s="103">
        <f>SUM(H20:K20)</f>
        <v>0</v>
      </c>
      <c r="H20" s="16"/>
      <c r="I20" s="16"/>
      <c r="J20" s="16"/>
      <c r="K20" s="19"/>
      <c r="L20" s="15">
        <f>SUM(M20:Q20)</f>
        <v>1</v>
      </c>
      <c r="M20" s="16"/>
      <c r="N20" s="16">
        <v>1</v>
      </c>
      <c r="O20" s="16"/>
      <c r="P20" s="16"/>
      <c r="Q20" s="71"/>
      <c r="R20" s="117">
        <f>B20-D20-E20+F20+G20-L20</f>
        <v>101</v>
      </c>
      <c r="S20" s="19">
        <v>14</v>
      </c>
    </row>
    <row r="21" spans="1:19" ht="15.75" x14ac:dyDescent="0.25">
      <c r="A21" s="80" t="s">
        <v>7</v>
      </c>
      <c r="B21" s="83">
        <v>26</v>
      </c>
      <c r="C21" s="14"/>
      <c r="D21" s="18"/>
      <c r="E21" s="14"/>
      <c r="F21" s="99"/>
      <c r="G21" s="18">
        <f t="shared" ref="G21:G22" si="10">SUM(H21:K21)</f>
        <v>0</v>
      </c>
      <c r="H21" s="12"/>
      <c r="I21" s="12"/>
      <c r="J21" s="12"/>
      <c r="K21" s="14"/>
      <c r="L21" s="18">
        <f t="shared" ref="L21:L22" si="11">SUM(M21:Q21)</f>
        <v>0</v>
      </c>
      <c r="M21" s="12"/>
      <c r="N21" s="12"/>
      <c r="O21" s="12"/>
      <c r="P21" s="12"/>
      <c r="Q21" s="67"/>
      <c r="R21" s="4">
        <f>B21-D21-E21+F21+G21-L21</f>
        <v>26</v>
      </c>
      <c r="S21" s="14"/>
    </row>
    <row r="22" spans="1:19" ht="15.75" x14ac:dyDescent="0.25">
      <c r="A22" s="80" t="s">
        <v>6</v>
      </c>
      <c r="B22" s="83">
        <v>20</v>
      </c>
      <c r="C22" s="14"/>
      <c r="D22" s="18"/>
      <c r="E22" s="14"/>
      <c r="F22" s="99"/>
      <c r="G22" s="18">
        <f t="shared" si="10"/>
        <v>0</v>
      </c>
      <c r="H22" s="52"/>
      <c r="I22" s="52"/>
      <c r="J22" s="52"/>
      <c r="K22" s="78"/>
      <c r="L22" s="68">
        <f t="shared" si="11"/>
        <v>0</v>
      </c>
      <c r="M22" s="12"/>
      <c r="N22" s="12"/>
      <c r="O22" s="12"/>
      <c r="P22" s="12"/>
      <c r="Q22" s="67"/>
      <c r="R22" s="4">
        <f>B22-D22-E22+F22+G22-L22</f>
        <v>20</v>
      </c>
      <c r="S22" s="14"/>
    </row>
    <row r="23" spans="1:19" ht="27.6" customHeight="1" thickBot="1" x14ac:dyDescent="0.3">
      <c r="A23" s="87" t="s">
        <v>11</v>
      </c>
      <c r="B23" s="69">
        <f t="shared" ref="B23:S23" si="12">SUM(B20:B22)</f>
        <v>176</v>
      </c>
      <c r="C23" s="70">
        <f t="shared" si="12"/>
        <v>14</v>
      </c>
      <c r="D23" s="69">
        <f t="shared" si="12"/>
        <v>28</v>
      </c>
      <c r="E23" s="70">
        <f t="shared" si="12"/>
        <v>0</v>
      </c>
      <c r="F23" s="90">
        <f t="shared" si="12"/>
        <v>0</v>
      </c>
      <c r="G23" s="113">
        <f t="shared" si="12"/>
        <v>0</v>
      </c>
      <c r="H23" s="8">
        <f t="shared" si="12"/>
        <v>0</v>
      </c>
      <c r="I23" s="55">
        <f t="shared" si="12"/>
        <v>0</v>
      </c>
      <c r="J23" s="55">
        <f t="shared" si="12"/>
        <v>0</v>
      </c>
      <c r="K23" s="9">
        <f t="shared" si="12"/>
        <v>0</v>
      </c>
      <c r="L23" s="113">
        <f t="shared" si="12"/>
        <v>1</v>
      </c>
      <c r="M23" s="55">
        <f t="shared" si="12"/>
        <v>0</v>
      </c>
      <c r="N23" s="55">
        <f t="shared" si="12"/>
        <v>1</v>
      </c>
      <c r="O23" s="55">
        <f t="shared" si="12"/>
        <v>0</v>
      </c>
      <c r="P23" s="55">
        <f t="shared" si="12"/>
        <v>0</v>
      </c>
      <c r="Q23" s="55">
        <f t="shared" si="12"/>
        <v>0</v>
      </c>
      <c r="R23" s="7">
        <f t="shared" si="12"/>
        <v>147</v>
      </c>
      <c r="S23" s="9">
        <f t="shared" si="12"/>
        <v>14</v>
      </c>
    </row>
    <row r="24" spans="1:19" ht="16.5" thickBot="1" x14ac:dyDescent="0.3">
      <c r="A24" s="181" t="s">
        <v>12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5"/>
    </row>
    <row r="25" spans="1:19" ht="15.75" x14ac:dyDescent="0.25">
      <c r="A25" s="97" t="s">
        <v>4</v>
      </c>
      <c r="B25" s="82">
        <v>118</v>
      </c>
      <c r="C25" s="19">
        <v>6</v>
      </c>
      <c r="D25" s="82">
        <v>30</v>
      </c>
      <c r="E25" s="100"/>
      <c r="F25" s="98"/>
      <c r="G25" s="103">
        <f>SUM(H25:K25)</f>
        <v>0</v>
      </c>
      <c r="H25" s="51"/>
      <c r="I25" s="51"/>
      <c r="J25" s="51"/>
      <c r="K25" s="119"/>
      <c r="L25" s="103">
        <f>SUM(M25:Q25)</f>
        <v>0</v>
      </c>
      <c r="M25" s="16"/>
      <c r="N25" s="16"/>
      <c r="O25" s="16"/>
      <c r="P25" s="16"/>
      <c r="Q25" s="71"/>
      <c r="R25" s="160">
        <f>B25-D25-E25+F25+G25-L25</f>
        <v>88</v>
      </c>
      <c r="S25" s="19">
        <v>6</v>
      </c>
    </row>
    <row r="26" spans="1:19" ht="15.75" x14ac:dyDescent="0.25">
      <c r="A26" s="80" t="s">
        <v>7</v>
      </c>
      <c r="B26" s="18">
        <v>17</v>
      </c>
      <c r="C26" s="14"/>
      <c r="D26" s="18">
        <v>7</v>
      </c>
      <c r="E26" s="14"/>
      <c r="F26" s="99"/>
      <c r="G26" s="110">
        <f t="shared" ref="G26:G27" si="13">SUM(H26:K26)</f>
        <v>0</v>
      </c>
      <c r="H26" s="12"/>
      <c r="I26" s="12"/>
      <c r="J26" s="12"/>
      <c r="K26" s="67"/>
      <c r="L26" s="18">
        <f t="shared" ref="L26:L27" si="14">SUM(M26:Q26)</f>
        <v>0</v>
      </c>
      <c r="M26" s="12"/>
      <c r="N26" s="12"/>
      <c r="O26" s="12"/>
      <c r="P26" s="12"/>
      <c r="Q26" s="67"/>
      <c r="R26" s="4">
        <f>B26-D26-E26+F26+G26-L26</f>
        <v>10</v>
      </c>
      <c r="S26" s="14"/>
    </row>
    <row r="27" spans="1:19" ht="15.75" x14ac:dyDescent="0.25">
      <c r="A27" s="80" t="s">
        <v>6</v>
      </c>
      <c r="B27" s="18">
        <v>0</v>
      </c>
      <c r="C27" s="14"/>
      <c r="D27" s="18"/>
      <c r="E27" s="14"/>
      <c r="F27" s="99"/>
      <c r="G27" s="18">
        <f t="shared" si="13"/>
        <v>0</v>
      </c>
      <c r="H27" s="53"/>
      <c r="I27" s="53"/>
      <c r="J27" s="53"/>
      <c r="K27" s="120"/>
      <c r="L27" s="121">
        <f t="shared" si="14"/>
        <v>0</v>
      </c>
      <c r="M27" s="12"/>
      <c r="N27" s="12"/>
      <c r="O27" s="12"/>
      <c r="P27" s="12"/>
      <c r="Q27" s="67"/>
      <c r="R27" s="4">
        <f>B27-D27-E27+F27+G27-L27</f>
        <v>0</v>
      </c>
      <c r="S27" s="14"/>
    </row>
    <row r="28" spans="1:19" ht="28.9" customHeight="1" thickBot="1" x14ac:dyDescent="0.3">
      <c r="A28" s="87" t="s">
        <v>11</v>
      </c>
      <c r="B28" s="7">
        <f>SUM(B25:B27)</f>
        <v>135</v>
      </c>
      <c r="C28" s="9">
        <f t="shared" ref="C28:S28" si="15">SUM(C25:C27)</f>
        <v>6</v>
      </c>
      <c r="D28" s="7">
        <f t="shared" si="15"/>
        <v>37</v>
      </c>
      <c r="E28" s="9">
        <f t="shared" si="15"/>
        <v>0</v>
      </c>
      <c r="F28" s="89">
        <f t="shared" si="15"/>
        <v>0</v>
      </c>
      <c r="G28" s="87">
        <f t="shared" si="15"/>
        <v>0</v>
      </c>
      <c r="H28" s="55">
        <f t="shared" si="15"/>
        <v>0</v>
      </c>
      <c r="I28" s="55">
        <f t="shared" si="15"/>
        <v>0</v>
      </c>
      <c r="J28" s="55">
        <f t="shared" si="15"/>
        <v>0</v>
      </c>
      <c r="K28" s="55">
        <f t="shared" si="15"/>
        <v>0</v>
      </c>
      <c r="L28" s="7">
        <f t="shared" si="15"/>
        <v>0</v>
      </c>
      <c r="M28" s="8">
        <f>SUM(M25:M27)</f>
        <v>0</v>
      </c>
      <c r="N28" s="8">
        <f t="shared" ref="N28:Q28" si="16">SUM(N25:N27)</f>
        <v>0</v>
      </c>
      <c r="O28" s="8">
        <f t="shared" si="16"/>
        <v>0</v>
      </c>
      <c r="P28" s="8">
        <f t="shared" si="16"/>
        <v>0</v>
      </c>
      <c r="Q28" s="55">
        <f t="shared" si="16"/>
        <v>0</v>
      </c>
      <c r="R28" s="7">
        <f t="shared" si="15"/>
        <v>98</v>
      </c>
      <c r="S28" s="9">
        <f t="shared" si="15"/>
        <v>6</v>
      </c>
    </row>
    <row r="29" spans="1:19" ht="16.5" thickBot="1" x14ac:dyDescent="0.3">
      <c r="A29" s="181" t="s">
        <v>13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3"/>
    </row>
    <row r="30" spans="1:19" ht="15.75" x14ac:dyDescent="0.25">
      <c r="A30" s="97" t="s">
        <v>5</v>
      </c>
      <c r="B30" s="15">
        <v>13</v>
      </c>
      <c r="C30" s="19">
        <v>4</v>
      </c>
      <c r="D30" s="15">
        <v>9</v>
      </c>
      <c r="E30" s="19"/>
      <c r="F30" s="98"/>
      <c r="G30" s="103">
        <f>SUM(H30:K30)</f>
        <v>0</v>
      </c>
      <c r="H30" s="16"/>
      <c r="I30" s="16"/>
      <c r="J30" s="16"/>
      <c r="K30" s="19"/>
      <c r="L30" s="15">
        <f>SUM(M30:Q30)</f>
        <v>1</v>
      </c>
      <c r="M30" s="16">
        <v>1</v>
      </c>
      <c r="N30" s="16"/>
      <c r="O30" s="16"/>
      <c r="P30" s="16"/>
      <c r="Q30" s="19"/>
      <c r="R30" s="57">
        <f>B30-D30-E30+F30+G30-L30</f>
        <v>3</v>
      </c>
      <c r="S30" s="19">
        <v>3</v>
      </c>
    </row>
    <row r="31" spans="1:19" ht="15.75" x14ac:dyDescent="0.25">
      <c r="A31" s="80" t="s">
        <v>4</v>
      </c>
      <c r="B31" s="18">
        <v>101</v>
      </c>
      <c r="C31" s="14">
        <v>5</v>
      </c>
      <c r="D31" s="18">
        <v>37</v>
      </c>
      <c r="E31" s="14"/>
      <c r="F31" s="99"/>
      <c r="G31" s="110">
        <f t="shared" ref="G31:G33" si="17">SUM(H31:K31)</f>
        <v>0</v>
      </c>
      <c r="H31" s="12"/>
      <c r="I31" s="12"/>
      <c r="J31" s="12"/>
      <c r="K31" s="14"/>
      <c r="L31" s="18">
        <f t="shared" ref="L31:L33" si="18">SUM(M31:Q31)</f>
        <v>3</v>
      </c>
      <c r="M31" s="12">
        <v>3</v>
      </c>
      <c r="N31" s="12"/>
      <c r="O31" s="12"/>
      <c r="P31" s="12"/>
      <c r="Q31" s="14"/>
      <c r="R31" s="56">
        <f>B31-D31-E31+F31+G31-L31</f>
        <v>61</v>
      </c>
      <c r="S31" s="14">
        <v>5</v>
      </c>
    </row>
    <row r="32" spans="1:19" ht="15.75" x14ac:dyDescent="0.25">
      <c r="A32" s="80" t="s">
        <v>7</v>
      </c>
      <c r="B32" s="18">
        <v>21</v>
      </c>
      <c r="C32" s="14"/>
      <c r="D32" s="18">
        <v>6</v>
      </c>
      <c r="E32" s="14"/>
      <c r="F32" s="99"/>
      <c r="G32" s="18">
        <f t="shared" si="17"/>
        <v>0</v>
      </c>
      <c r="H32" s="12"/>
      <c r="I32" s="12"/>
      <c r="J32" s="12"/>
      <c r="K32" s="14"/>
      <c r="L32" s="18">
        <f t="shared" si="18"/>
        <v>0</v>
      </c>
      <c r="M32" s="12"/>
      <c r="N32" s="12"/>
      <c r="O32" s="12"/>
      <c r="P32" s="12"/>
      <c r="Q32" s="14"/>
      <c r="R32" s="56">
        <f>B32-D32-E32+F32+G32-L32</f>
        <v>15</v>
      </c>
      <c r="S32" s="14"/>
    </row>
    <row r="33" spans="1:21" ht="15.75" x14ac:dyDescent="0.25">
      <c r="A33" s="80" t="s">
        <v>6</v>
      </c>
      <c r="B33" s="18">
        <v>0</v>
      </c>
      <c r="C33" s="14"/>
      <c r="D33" s="18"/>
      <c r="E33" s="14"/>
      <c r="F33" s="99"/>
      <c r="G33" s="18">
        <f t="shared" si="17"/>
        <v>0</v>
      </c>
      <c r="H33" s="52"/>
      <c r="I33" s="52"/>
      <c r="J33" s="52"/>
      <c r="K33" s="78"/>
      <c r="L33" s="68">
        <f t="shared" si="18"/>
        <v>0</v>
      </c>
      <c r="M33" s="12"/>
      <c r="N33" s="12"/>
      <c r="O33" s="12"/>
      <c r="P33" s="12"/>
      <c r="Q33" s="14"/>
      <c r="R33" s="56">
        <f>B33-D33-E33+F33+G33-L33</f>
        <v>0</v>
      </c>
      <c r="S33" s="14"/>
    </row>
    <row r="34" spans="1:21" ht="28.5" customHeight="1" thickBot="1" x14ac:dyDescent="0.3">
      <c r="A34" s="87" t="s">
        <v>11</v>
      </c>
      <c r="B34" s="7">
        <f t="shared" ref="B34:S34" si="19">SUM(B30:B33)</f>
        <v>135</v>
      </c>
      <c r="C34" s="9">
        <f t="shared" si="19"/>
        <v>9</v>
      </c>
      <c r="D34" s="7">
        <f t="shared" si="19"/>
        <v>52</v>
      </c>
      <c r="E34" s="9">
        <f t="shared" si="19"/>
        <v>0</v>
      </c>
      <c r="F34" s="89">
        <f t="shared" si="19"/>
        <v>0</v>
      </c>
      <c r="G34" s="87">
        <f t="shared" si="19"/>
        <v>0</v>
      </c>
      <c r="H34" s="8">
        <f t="shared" si="19"/>
        <v>0</v>
      </c>
      <c r="I34" s="55">
        <f t="shared" si="19"/>
        <v>0</v>
      </c>
      <c r="J34" s="55">
        <f t="shared" si="19"/>
        <v>0</v>
      </c>
      <c r="K34" s="9">
        <f t="shared" si="19"/>
        <v>0</v>
      </c>
      <c r="L34" s="7">
        <f t="shared" si="19"/>
        <v>4</v>
      </c>
      <c r="M34" s="8">
        <f>SUM(M30:M33)</f>
        <v>4</v>
      </c>
      <c r="N34" s="8">
        <f t="shared" ref="N34:Q34" si="20">SUM(N30:N33)</f>
        <v>0</v>
      </c>
      <c r="O34" s="8">
        <f t="shared" si="20"/>
        <v>0</v>
      </c>
      <c r="P34" s="8">
        <f t="shared" si="20"/>
        <v>0</v>
      </c>
      <c r="Q34" s="9">
        <f t="shared" si="20"/>
        <v>0</v>
      </c>
      <c r="R34" s="58">
        <f t="shared" si="19"/>
        <v>79</v>
      </c>
      <c r="S34" s="9">
        <f t="shared" si="19"/>
        <v>8</v>
      </c>
    </row>
    <row r="35" spans="1:21" ht="15.75" thickBot="1" x14ac:dyDescent="0.3">
      <c r="A35" s="186" t="s">
        <v>14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8"/>
    </row>
    <row r="36" spans="1:21" ht="15.75" x14ac:dyDescent="0.25">
      <c r="A36" s="97" t="s">
        <v>4</v>
      </c>
      <c r="B36" s="73">
        <v>201</v>
      </c>
      <c r="C36" s="122">
        <v>11</v>
      </c>
      <c r="D36" s="73">
        <v>200</v>
      </c>
      <c r="E36" s="23"/>
      <c r="F36" s="129"/>
      <c r="G36" s="126">
        <f>SUM(H36:K36)</f>
        <v>0</v>
      </c>
      <c r="H36" s="21"/>
      <c r="I36" s="21"/>
      <c r="J36" s="21"/>
      <c r="K36" s="122"/>
      <c r="L36" s="73">
        <f>SUM(M36:Q36)</f>
        <v>0</v>
      </c>
      <c r="M36" s="21"/>
      <c r="N36" s="21"/>
      <c r="O36" s="21"/>
      <c r="P36" s="21"/>
      <c r="Q36" s="23"/>
      <c r="R36" s="57">
        <f>B36-D36-E36+F36+G36-L36</f>
        <v>1</v>
      </c>
      <c r="S36" s="23">
        <v>11</v>
      </c>
    </row>
    <row r="37" spans="1:21" ht="15.75" x14ac:dyDescent="0.25">
      <c r="A37" s="80" t="s">
        <v>7</v>
      </c>
      <c r="B37" s="74">
        <v>30</v>
      </c>
      <c r="C37" s="123"/>
      <c r="D37" s="74">
        <v>15</v>
      </c>
      <c r="E37" s="24"/>
      <c r="F37" s="130"/>
      <c r="G37" s="127">
        <f t="shared" ref="G37:G38" si="21">SUM(H37:K37)</f>
        <v>0</v>
      </c>
      <c r="H37" s="22"/>
      <c r="I37" s="22"/>
      <c r="J37" s="22"/>
      <c r="K37" s="123"/>
      <c r="L37" s="74">
        <f t="shared" ref="L37:L38" si="22">SUM(M37:Q37)</f>
        <v>0</v>
      </c>
      <c r="M37" s="22"/>
      <c r="N37" s="22"/>
      <c r="O37" s="22"/>
      <c r="P37" s="22"/>
      <c r="Q37" s="24"/>
      <c r="R37" s="56">
        <f>B37-D37-E37+F37+G37-L37</f>
        <v>15</v>
      </c>
      <c r="S37" s="24"/>
    </row>
    <row r="38" spans="1:21" ht="15.75" x14ac:dyDescent="0.25">
      <c r="A38" s="80" t="s">
        <v>6</v>
      </c>
      <c r="B38" s="74">
        <v>20</v>
      </c>
      <c r="C38" s="123"/>
      <c r="D38" s="74"/>
      <c r="E38" s="24"/>
      <c r="F38" s="130"/>
      <c r="G38" s="79">
        <f t="shared" si="21"/>
        <v>0</v>
      </c>
      <c r="H38" s="22"/>
      <c r="I38" s="22"/>
      <c r="J38" s="22"/>
      <c r="K38" s="123"/>
      <c r="L38" s="74">
        <f t="shared" si="22"/>
        <v>0</v>
      </c>
      <c r="M38" s="22"/>
      <c r="N38" s="22"/>
      <c r="O38" s="22"/>
      <c r="P38" s="22"/>
      <c r="Q38" s="24"/>
      <c r="R38" s="56">
        <f>B38-D38-E38+F38+G38-L38</f>
        <v>20</v>
      </c>
      <c r="S38" s="24"/>
    </row>
    <row r="39" spans="1:21" ht="28.5" customHeight="1" thickBot="1" x14ac:dyDescent="0.3">
      <c r="A39" s="87" t="s">
        <v>11</v>
      </c>
      <c r="B39" s="75">
        <f t="shared" ref="B39:S39" si="23">SUM(B36:B38)</f>
        <v>251</v>
      </c>
      <c r="C39" s="124">
        <f t="shared" si="23"/>
        <v>11</v>
      </c>
      <c r="D39" s="75">
        <f t="shared" si="23"/>
        <v>215</v>
      </c>
      <c r="E39" s="11">
        <f t="shared" si="23"/>
        <v>0</v>
      </c>
      <c r="F39" s="131">
        <f t="shared" si="23"/>
        <v>0</v>
      </c>
      <c r="G39" s="101">
        <f t="shared" si="23"/>
        <v>0</v>
      </c>
      <c r="H39" s="124">
        <f t="shared" si="23"/>
        <v>0</v>
      </c>
      <c r="I39" s="10">
        <f t="shared" si="23"/>
        <v>0</v>
      </c>
      <c r="J39" s="124">
        <f t="shared" si="23"/>
        <v>0</v>
      </c>
      <c r="K39" s="11">
        <f t="shared" si="23"/>
        <v>0</v>
      </c>
      <c r="L39" s="75">
        <f t="shared" si="23"/>
        <v>0</v>
      </c>
      <c r="M39" s="10">
        <f>SUM(M36:M38)</f>
        <v>0</v>
      </c>
      <c r="N39" s="10">
        <f t="shared" ref="N39:Q39" si="24">SUM(N36:N38)</f>
        <v>0</v>
      </c>
      <c r="O39" s="10">
        <f t="shared" si="24"/>
        <v>0</v>
      </c>
      <c r="P39" s="10">
        <f t="shared" si="24"/>
        <v>0</v>
      </c>
      <c r="Q39" s="11">
        <f t="shared" si="24"/>
        <v>0</v>
      </c>
      <c r="R39" s="72">
        <f t="shared" si="23"/>
        <v>36</v>
      </c>
      <c r="S39" s="11">
        <f t="shared" si="23"/>
        <v>11</v>
      </c>
    </row>
    <row r="40" spans="1:21" ht="28.5" customHeight="1" thickBot="1" x14ac:dyDescent="0.3">
      <c r="A40" s="2" t="s">
        <v>15</v>
      </c>
      <c r="B40" s="104">
        <f t="shared" ref="B40:S40" si="25">B18+B23+B28+B34+B39</f>
        <v>2476</v>
      </c>
      <c r="C40" s="125">
        <f t="shared" si="25"/>
        <v>106</v>
      </c>
      <c r="D40" s="132">
        <f t="shared" si="25"/>
        <v>679</v>
      </c>
      <c r="E40" s="104">
        <f t="shared" si="25"/>
        <v>0</v>
      </c>
      <c r="F40" s="105">
        <f t="shared" si="25"/>
        <v>0</v>
      </c>
      <c r="G40" s="128">
        <f t="shared" si="25"/>
        <v>0</v>
      </c>
      <c r="H40" s="104">
        <f t="shared" si="25"/>
        <v>0</v>
      </c>
      <c r="I40" s="104">
        <f t="shared" si="25"/>
        <v>0</v>
      </c>
      <c r="J40" s="104">
        <f t="shared" si="25"/>
        <v>0</v>
      </c>
      <c r="K40" s="125">
        <f t="shared" si="25"/>
        <v>0</v>
      </c>
      <c r="L40" s="132">
        <f t="shared" si="25"/>
        <v>22</v>
      </c>
      <c r="M40" s="104">
        <f t="shared" si="25"/>
        <v>21</v>
      </c>
      <c r="N40" s="104">
        <f t="shared" si="25"/>
        <v>1</v>
      </c>
      <c r="O40" s="104">
        <f t="shared" si="25"/>
        <v>0</v>
      </c>
      <c r="P40" s="104">
        <f t="shared" si="25"/>
        <v>0</v>
      </c>
      <c r="Q40" s="105">
        <f t="shared" si="25"/>
        <v>0</v>
      </c>
      <c r="R40" s="128">
        <f t="shared" si="25"/>
        <v>1775</v>
      </c>
      <c r="S40" s="105">
        <f t="shared" si="25"/>
        <v>60</v>
      </c>
      <c r="U40" t="s">
        <v>19</v>
      </c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ht="15.7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K43" s="3"/>
      <c r="L43" s="3"/>
      <c r="M43" s="3"/>
      <c r="N43" s="3"/>
      <c r="O43" s="3"/>
      <c r="P43" s="3"/>
      <c r="Q43" s="28"/>
      <c r="R43" s="153" t="s">
        <v>52</v>
      </c>
      <c r="S43" s="154" t="s">
        <v>53</v>
      </c>
      <c r="T43" s="34" t="s">
        <v>22</v>
      </c>
      <c r="U43" s="35" t="s">
        <v>23</v>
      </c>
    </row>
    <row r="44" spans="1:21" x14ac:dyDescent="0.25">
      <c r="E44" s="3"/>
      <c r="F44" s="3"/>
      <c r="G44" s="3"/>
      <c r="H44" s="3"/>
      <c r="I44" s="3"/>
      <c r="J44" s="3"/>
      <c r="K44" s="3"/>
      <c r="L44" s="107"/>
      <c r="M44" s="107"/>
      <c r="N44" s="107"/>
      <c r="O44" s="107"/>
      <c r="P44" s="107"/>
      <c r="Q44" s="38" t="s">
        <v>4</v>
      </c>
      <c r="R44" s="39">
        <f>R10+R20+R25+R31+R36</f>
        <v>451</v>
      </c>
      <c r="S44" s="39">
        <f>S10+S20+S25+S31+S36</f>
        <v>55</v>
      </c>
      <c r="T44" s="41">
        <f>R44</f>
        <v>451</v>
      </c>
      <c r="U44" s="42"/>
    </row>
    <row r="45" spans="1:21" x14ac:dyDescent="0.25">
      <c r="E45" s="3"/>
      <c r="F45" s="3"/>
      <c r="G45" s="3"/>
      <c r="H45" s="3"/>
      <c r="I45" s="3"/>
      <c r="J45" s="3"/>
      <c r="K45" s="3"/>
      <c r="L45" s="107"/>
      <c r="M45" s="107"/>
      <c r="N45" s="107"/>
      <c r="O45" s="107"/>
      <c r="P45" s="107"/>
      <c r="Q45" s="29" t="s">
        <v>5</v>
      </c>
      <c r="R45" s="26">
        <f>R9+R17+R30</f>
        <v>1059</v>
      </c>
      <c r="S45" s="33">
        <f>S9+S17+S30</f>
        <v>5</v>
      </c>
      <c r="T45" s="36">
        <f>R7+R15+R30</f>
        <v>1028</v>
      </c>
      <c r="U45" s="37">
        <f>R8+R16</f>
        <v>31</v>
      </c>
    </row>
    <row r="46" spans="1:21" x14ac:dyDescent="0.25">
      <c r="E46" s="3"/>
      <c r="F46" s="3"/>
      <c r="G46" s="3"/>
      <c r="H46" s="3"/>
      <c r="I46" s="3"/>
      <c r="J46" s="3"/>
      <c r="K46" s="3"/>
      <c r="L46" s="108"/>
      <c r="M46" s="108"/>
      <c r="N46" s="108"/>
      <c r="O46" s="108"/>
      <c r="P46" s="108"/>
      <c r="Q46" s="106"/>
      <c r="R46" s="26">
        <f>SUM(R44:R45)</f>
        <v>1510</v>
      </c>
      <c r="S46" s="33">
        <f>SUM(S44:S45)</f>
        <v>60</v>
      </c>
      <c r="T46" s="36">
        <f>SUM(T44:T45)</f>
        <v>1479</v>
      </c>
      <c r="U46" s="37">
        <f>SUM(U44:U45)</f>
        <v>31</v>
      </c>
    </row>
    <row r="47" spans="1:21" x14ac:dyDescent="0.25">
      <c r="E47" s="3"/>
      <c r="F47" s="3"/>
      <c r="G47" s="3"/>
      <c r="H47" s="3"/>
      <c r="I47" s="3"/>
      <c r="J47" s="3"/>
      <c r="K47" s="3"/>
      <c r="L47" s="107"/>
      <c r="M47" s="107"/>
      <c r="N47" s="107"/>
      <c r="O47" s="107"/>
      <c r="P47" s="107"/>
      <c r="Q47" s="29" t="s">
        <v>7</v>
      </c>
      <c r="R47" s="26">
        <f>R11+R21+R26+R32+R37</f>
        <v>142</v>
      </c>
      <c r="S47" s="33">
        <f>S11+S21+S26+S32+S37</f>
        <v>0</v>
      </c>
      <c r="T47" s="36">
        <f>R47</f>
        <v>142</v>
      </c>
      <c r="U47" s="37"/>
    </row>
    <row r="48" spans="1:21" x14ac:dyDescent="0.25">
      <c r="E48" s="3"/>
      <c r="F48" s="3"/>
      <c r="G48" s="3"/>
      <c r="H48" s="3"/>
      <c r="I48" s="3"/>
      <c r="J48" s="3"/>
      <c r="K48" s="3"/>
      <c r="L48" s="107"/>
      <c r="M48" s="107"/>
      <c r="N48" s="107"/>
      <c r="O48" s="107"/>
      <c r="P48" s="107"/>
      <c r="Q48" s="29" t="s">
        <v>6</v>
      </c>
      <c r="R48" s="26">
        <f>R12++R22+R27+R33+R38</f>
        <v>123</v>
      </c>
      <c r="S48" s="33">
        <f>S12++S22+S27+S33+S38</f>
        <v>0</v>
      </c>
      <c r="T48" s="36">
        <f>R48</f>
        <v>123</v>
      </c>
      <c r="U48" s="37"/>
    </row>
    <row r="49" spans="5:21" ht="15.75" thickBot="1" x14ac:dyDescent="0.3">
      <c r="E49" s="3"/>
      <c r="F49" s="3"/>
      <c r="G49" s="27"/>
      <c r="H49" s="27"/>
      <c r="I49" s="27"/>
      <c r="J49" s="27"/>
      <c r="K49" s="27"/>
      <c r="L49" s="109"/>
      <c r="M49" s="109"/>
      <c r="N49" s="109"/>
      <c r="O49" s="109"/>
      <c r="P49" s="109"/>
      <c r="Q49" s="30" t="s">
        <v>21</v>
      </c>
      <c r="R49" s="31">
        <f>SUM(R46:R48)</f>
        <v>1775</v>
      </c>
      <c r="S49" s="31">
        <f t="shared" ref="S49:U49" si="26">SUM(S46:S48)</f>
        <v>60</v>
      </c>
      <c r="T49" s="31">
        <f t="shared" si="26"/>
        <v>1744</v>
      </c>
      <c r="U49" s="32">
        <f t="shared" si="26"/>
        <v>31</v>
      </c>
    </row>
    <row r="50" spans="5:21" ht="15.75" thickBot="1" x14ac:dyDescent="0.3">
      <c r="K50" s="3"/>
      <c r="L50" s="3"/>
      <c r="M50" s="3"/>
      <c r="N50" s="3"/>
      <c r="O50" s="3"/>
      <c r="T50" s="179">
        <f>T49+U49</f>
        <v>1775</v>
      </c>
      <c r="U50" s="180"/>
    </row>
  </sheetData>
  <mergeCells count="14">
    <mergeCell ref="A14:S14"/>
    <mergeCell ref="A2:S2"/>
    <mergeCell ref="A3:S3"/>
    <mergeCell ref="B4:C4"/>
    <mergeCell ref="A6:S6"/>
    <mergeCell ref="D4:E4"/>
    <mergeCell ref="R4:S4"/>
    <mergeCell ref="L4:Q4"/>
    <mergeCell ref="G4:K4"/>
    <mergeCell ref="T50:U50"/>
    <mergeCell ref="A19:S19"/>
    <mergeCell ref="A24:S24"/>
    <mergeCell ref="A29:S29"/>
    <mergeCell ref="A35:S35"/>
  </mergeCells>
  <pageMargins left="0.7" right="0.7" top="0.75" bottom="0.75" header="0.3" footer="0.3"/>
  <pageSetup paperSize="9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50"/>
  <sheetViews>
    <sheetView tabSelected="1" topLeftCell="A10" zoomScale="90" zoomScaleNormal="90" workbookViewId="0">
      <selection activeCell="G9" sqref="G9"/>
    </sheetView>
  </sheetViews>
  <sheetFormatPr defaultRowHeight="15" x14ac:dyDescent="0.25"/>
  <cols>
    <col min="1" max="1" width="21.5703125" customWidth="1"/>
    <col min="6" max="6" width="15.28515625" customWidth="1"/>
    <col min="7" max="11" width="14.140625" customWidth="1"/>
  </cols>
  <sheetData>
    <row r="2" spans="1:19" ht="16.5" thickBot="1" x14ac:dyDescent="0.3">
      <c r="A2" s="206" t="s">
        <v>45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3" spans="1:19" ht="16.5" thickBot="1" x14ac:dyDescent="0.3">
      <c r="A3" s="207" t="s">
        <v>20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9"/>
    </row>
    <row r="4" spans="1:19" ht="39" customHeight="1" thickBot="1" x14ac:dyDescent="0.3">
      <c r="A4" s="133"/>
      <c r="B4" s="197" t="s">
        <v>46</v>
      </c>
      <c r="C4" s="199"/>
      <c r="D4" s="197" t="s">
        <v>24</v>
      </c>
      <c r="E4" s="199"/>
      <c r="F4" s="54" t="s">
        <v>3</v>
      </c>
      <c r="G4" s="197" t="s">
        <v>25</v>
      </c>
      <c r="H4" s="198"/>
      <c r="I4" s="198"/>
      <c r="J4" s="198"/>
      <c r="K4" s="199"/>
      <c r="L4" s="197" t="s">
        <v>38</v>
      </c>
      <c r="M4" s="198"/>
      <c r="N4" s="198"/>
      <c r="O4" s="198"/>
      <c r="P4" s="198"/>
      <c r="Q4" s="199"/>
      <c r="R4" s="197" t="s">
        <v>47</v>
      </c>
      <c r="S4" s="199"/>
    </row>
    <row r="5" spans="1:19" ht="126.75" thickBot="1" x14ac:dyDescent="0.3">
      <c r="A5" s="43"/>
      <c r="B5" s="46" t="s">
        <v>27</v>
      </c>
      <c r="C5" s="47" t="s">
        <v>26</v>
      </c>
      <c r="D5" s="43" t="s">
        <v>0</v>
      </c>
      <c r="E5" s="43" t="s">
        <v>1</v>
      </c>
      <c r="F5" s="44" t="s">
        <v>32</v>
      </c>
      <c r="G5" s="43" t="s">
        <v>34</v>
      </c>
      <c r="H5" s="45" t="s">
        <v>35</v>
      </c>
      <c r="I5" s="45" t="s">
        <v>36</v>
      </c>
      <c r="J5" s="45" t="s">
        <v>41</v>
      </c>
      <c r="K5" s="45" t="s">
        <v>37</v>
      </c>
      <c r="L5" s="45" t="s">
        <v>33</v>
      </c>
      <c r="M5" s="45" t="s">
        <v>29</v>
      </c>
      <c r="N5" s="45" t="s">
        <v>28</v>
      </c>
      <c r="O5" s="45" t="s">
        <v>39</v>
      </c>
      <c r="P5" s="45" t="s">
        <v>58</v>
      </c>
      <c r="Q5" s="45" t="s">
        <v>30</v>
      </c>
      <c r="R5" s="46" t="s">
        <v>27</v>
      </c>
      <c r="S5" s="47" t="s">
        <v>26</v>
      </c>
    </row>
    <row r="6" spans="1:19" ht="16.5" thickBot="1" x14ac:dyDescent="0.3">
      <c r="A6" s="203" t="s">
        <v>16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5"/>
    </row>
    <row r="7" spans="1:19" ht="15.75" x14ac:dyDescent="0.25">
      <c r="A7" s="80" t="s">
        <v>5</v>
      </c>
      <c r="B7" s="82">
        <v>1242</v>
      </c>
      <c r="C7" s="19">
        <v>45</v>
      </c>
      <c r="D7" s="59">
        <v>217</v>
      </c>
      <c r="E7" s="60"/>
      <c r="F7" s="91"/>
      <c r="G7" s="63">
        <f>SUM(H7:K7)</f>
        <v>0</v>
      </c>
      <c r="H7" s="17"/>
      <c r="I7" s="17"/>
      <c r="J7" s="17"/>
      <c r="K7" s="60"/>
      <c r="L7" s="63">
        <f>SUM(M7:Q7)</f>
        <v>60</v>
      </c>
      <c r="M7" s="17">
        <v>55</v>
      </c>
      <c r="N7" s="17"/>
      <c r="O7" s="17">
        <v>4</v>
      </c>
      <c r="P7" s="17"/>
      <c r="Q7" s="60">
        <v>1</v>
      </c>
      <c r="R7" s="56">
        <f>B7-D7-L7+F7+G7</f>
        <v>965</v>
      </c>
      <c r="S7" s="14">
        <v>48</v>
      </c>
    </row>
    <row r="8" spans="1:19" ht="18" customHeight="1" x14ac:dyDescent="0.25">
      <c r="A8" s="80" t="s">
        <v>8</v>
      </c>
      <c r="B8" s="83">
        <v>0</v>
      </c>
      <c r="C8" s="14"/>
      <c r="D8" s="61"/>
      <c r="E8" s="62"/>
      <c r="F8" s="92"/>
      <c r="G8" s="61">
        <f>SUM(H8:K8)</f>
        <v>0</v>
      </c>
      <c r="H8" s="13"/>
      <c r="I8" s="13"/>
      <c r="J8" s="13"/>
      <c r="K8" s="62"/>
      <c r="L8" s="61">
        <f>SUM(M8:Q8)</f>
        <v>0</v>
      </c>
      <c r="M8" s="13"/>
      <c r="N8" s="13"/>
      <c r="O8" s="13"/>
      <c r="P8" s="13"/>
      <c r="Q8" s="62"/>
      <c r="R8" s="56">
        <f>B8-D8-E8+F8+G8-L8</f>
        <v>0</v>
      </c>
      <c r="S8" s="14"/>
    </row>
    <row r="9" spans="1:19" ht="27.75" customHeight="1" thickBot="1" x14ac:dyDescent="0.3">
      <c r="A9" s="81" t="s">
        <v>10</v>
      </c>
      <c r="B9" s="7">
        <f t="shared" ref="B9:S9" si="0">B7+B8</f>
        <v>1242</v>
      </c>
      <c r="C9" s="9">
        <f t="shared" si="0"/>
        <v>45</v>
      </c>
      <c r="D9" s="7">
        <f t="shared" si="0"/>
        <v>217</v>
      </c>
      <c r="E9" s="9">
        <f t="shared" si="0"/>
        <v>0</v>
      </c>
      <c r="F9" s="93">
        <f t="shared" si="0"/>
        <v>0</v>
      </c>
      <c r="G9" s="87">
        <f t="shared" si="0"/>
        <v>0</v>
      </c>
      <c r="H9" s="8">
        <f t="shared" si="0"/>
        <v>0</v>
      </c>
      <c r="I9" s="8">
        <f t="shared" si="0"/>
        <v>0</v>
      </c>
      <c r="J9" s="55">
        <f t="shared" si="0"/>
        <v>0</v>
      </c>
      <c r="K9" s="9">
        <f t="shared" si="0"/>
        <v>0</v>
      </c>
      <c r="L9" s="4">
        <f t="shared" si="0"/>
        <v>60</v>
      </c>
      <c r="M9" s="5">
        <f>SUM(M7:M8)</f>
        <v>55</v>
      </c>
      <c r="N9" s="5">
        <f t="shared" ref="N9:Q9" si="1">SUM(N7:N8)</f>
        <v>0</v>
      </c>
      <c r="O9" s="5">
        <f t="shared" si="1"/>
        <v>4</v>
      </c>
      <c r="P9" s="5">
        <f t="shared" si="1"/>
        <v>0</v>
      </c>
      <c r="Q9" s="6">
        <f t="shared" si="1"/>
        <v>1</v>
      </c>
      <c r="R9" s="56">
        <f t="shared" si="0"/>
        <v>965</v>
      </c>
      <c r="S9" s="6">
        <f t="shared" si="0"/>
        <v>48</v>
      </c>
    </row>
    <row r="10" spans="1:19" ht="15.75" x14ac:dyDescent="0.25">
      <c r="A10" s="85" t="s">
        <v>4</v>
      </c>
      <c r="B10" s="82">
        <v>332</v>
      </c>
      <c r="C10" s="71">
        <v>19</v>
      </c>
      <c r="D10" s="59">
        <v>115</v>
      </c>
      <c r="E10" s="60"/>
      <c r="F10" s="91"/>
      <c r="G10" s="63">
        <f>SUM(H10:K10)</f>
        <v>0</v>
      </c>
      <c r="H10" s="49"/>
      <c r="I10" s="49"/>
      <c r="J10" s="49"/>
      <c r="K10" s="76"/>
      <c r="L10" s="63">
        <f>SUM(M10:Q10)</f>
        <v>17</v>
      </c>
      <c r="M10" s="17">
        <v>17</v>
      </c>
      <c r="N10" s="17"/>
      <c r="O10" s="17"/>
      <c r="P10" s="17"/>
      <c r="Q10" s="114"/>
      <c r="R10" s="117">
        <f>B10-D10-E10+F10+G10-L10</f>
        <v>200</v>
      </c>
      <c r="S10" s="19">
        <v>19</v>
      </c>
    </row>
    <row r="11" spans="1:19" ht="15.75" x14ac:dyDescent="0.25">
      <c r="A11" s="86" t="s">
        <v>7</v>
      </c>
      <c r="B11" s="83">
        <v>76</v>
      </c>
      <c r="C11" s="67"/>
      <c r="D11" s="61">
        <v>28</v>
      </c>
      <c r="E11" s="62">
        <v>4</v>
      </c>
      <c r="F11" s="92"/>
      <c r="G11" s="61">
        <f t="shared" ref="G11:G12" si="2">SUM(H11:K11)</f>
        <v>0</v>
      </c>
      <c r="H11" s="13"/>
      <c r="I11" s="13"/>
      <c r="J11" s="13"/>
      <c r="K11" s="62"/>
      <c r="L11" s="102">
        <f t="shared" ref="L11:L12" si="3">SUM(M11:Q11)</f>
        <v>0</v>
      </c>
      <c r="M11" s="48"/>
      <c r="N11" s="48"/>
      <c r="O11" s="48"/>
      <c r="P11" s="48"/>
      <c r="Q11" s="115"/>
      <c r="R11" s="118">
        <f>B11-D11-E11+F11+G11-L11</f>
        <v>44</v>
      </c>
      <c r="S11" s="14"/>
    </row>
    <row r="12" spans="1:19" ht="15.75" x14ac:dyDescent="0.25">
      <c r="A12" s="86" t="s">
        <v>6</v>
      </c>
      <c r="B12" s="83">
        <v>83</v>
      </c>
      <c r="C12" s="67"/>
      <c r="D12" s="61">
        <v>22</v>
      </c>
      <c r="E12" s="62">
        <v>4</v>
      </c>
      <c r="F12" s="92"/>
      <c r="G12" s="61">
        <f t="shared" si="2"/>
        <v>0</v>
      </c>
      <c r="H12" s="50"/>
      <c r="I12" s="50"/>
      <c r="J12" s="50"/>
      <c r="K12" s="77"/>
      <c r="L12" s="61">
        <f t="shared" si="3"/>
        <v>3</v>
      </c>
      <c r="M12" s="13">
        <v>3</v>
      </c>
      <c r="N12" s="13"/>
      <c r="O12" s="13"/>
      <c r="P12" s="13"/>
      <c r="Q12" s="116"/>
      <c r="R12" s="4">
        <f>B12-D12-E12+F12+G12-L12</f>
        <v>54</v>
      </c>
      <c r="S12" s="14"/>
    </row>
    <row r="13" spans="1:19" ht="28.5" customHeight="1" thickBot="1" x14ac:dyDescent="0.3">
      <c r="A13" s="87" t="s">
        <v>17</v>
      </c>
      <c r="B13" s="7">
        <f t="shared" ref="B13:S13" si="4">SUM(B10:B12)</f>
        <v>491</v>
      </c>
      <c r="C13" s="55">
        <f t="shared" si="4"/>
        <v>19</v>
      </c>
      <c r="D13" s="7">
        <f t="shared" si="4"/>
        <v>165</v>
      </c>
      <c r="E13" s="9">
        <f t="shared" si="4"/>
        <v>8</v>
      </c>
      <c r="F13" s="94">
        <f t="shared" si="4"/>
        <v>0</v>
      </c>
      <c r="G13" s="87">
        <f t="shared" si="4"/>
        <v>0</v>
      </c>
      <c r="H13" s="8">
        <f t="shared" si="4"/>
        <v>0</v>
      </c>
      <c r="I13" s="55">
        <f t="shared" si="4"/>
        <v>0</v>
      </c>
      <c r="J13" s="55">
        <f t="shared" si="4"/>
        <v>0</v>
      </c>
      <c r="K13" s="9">
        <f t="shared" si="4"/>
        <v>0</v>
      </c>
      <c r="L13" s="7">
        <f t="shared" si="4"/>
        <v>20</v>
      </c>
      <c r="M13" s="8">
        <f>SUM(M10:M12)</f>
        <v>20</v>
      </c>
      <c r="N13" s="8">
        <f t="shared" ref="N13:Q13" si="5">SUM(N10:N12)</f>
        <v>0</v>
      </c>
      <c r="O13" s="8">
        <f t="shared" si="5"/>
        <v>0</v>
      </c>
      <c r="P13" s="8">
        <f t="shared" si="5"/>
        <v>0</v>
      </c>
      <c r="Q13" s="55">
        <f t="shared" si="5"/>
        <v>0</v>
      </c>
      <c r="R13" s="7">
        <f t="shared" si="4"/>
        <v>298</v>
      </c>
      <c r="S13" s="9">
        <f t="shared" si="4"/>
        <v>19</v>
      </c>
    </row>
    <row r="14" spans="1:19" ht="16.5" thickBot="1" x14ac:dyDescent="0.3">
      <c r="A14" s="200" t="s">
        <v>31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2"/>
    </row>
    <row r="15" spans="1:19" ht="15.75" x14ac:dyDescent="0.25">
      <c r="A15" s="85" t="s">
        <v>5</v>
      </c>
      <c r="B15" s="95">
        <v>0</v>
      </c>
      <c r="C15" s="19"/>
      <c r="D15" s="59"/>
      <c r="E15" s="60"/>
      <c r="F15" s="88"/>
      <c r="G15" s="63"/>
      <c r="H15" s="49"/>
      <c r="I15" s="49"/>
      <c r="J15" s="49"/>
      <c r="K15" s="76"/>
      <c r="L15" s="63">
        <f>SUM(M15:Q15)</f>
        <v>0</v>
      </c>
      <c r="M15" s="17"/>
      <c r="N15" s="17"/>
      <c r="O15" s="17"/>
      <c r="P15" s="17"/>
      <c r="Q15" s="60"/>
      <c r="R15" s="57">
        <f>B15-D15-E15+F15+G15-L15</f>
        <v>0</v>
      </c>
      <c r="S15" s="19"/>
    </row>
    <row r="16" spans="1:19" ht="16.149999999999999" customHeight="1" x14ac:dyDescent="0.25">
      <c r="A16" s="86" t="s">
        <v>8</v>
      </c>
      <c r="B16" s="65">
        <v>46</v>
      </c>
      <c r="C16" s="14">
        <v>2</v>
      </c>
      <c r="D16" s="61">
        <v>15</v>
      </c>
      <c r="E16" s="62"/>
      <c r="F16" s="84"/>
      <c r="G16" s="61"/>
      <c r="H16" s="13"/>
      <c r="I16" s="13"/>
      <c r="J16" s="13"/>
      <c r="K16" s="62"/>
      <c r="L16" s="61">
        <f>SUM(M16:Q16)</f>
        <v>2</v>
      </c>
      <c r="M16" s="13">
        <v>1</v>
      </c>
      <c r="N16" s="13"/>
      <c r="O16" s="13">
        <v>1</v>
      </c>
      <c r="P16" s="13"/>
      <c r="Q16" s="62"/>
      <c r="R16" s="56">
        <f>B16-D16-E16+F16+G16-L16</f>
        <v>29</v>
      </c>
      <c r="S16" s="14">
        <v>2</v>
      </c>
    </row>
    <row r="17" spans="1:19" ht="15.75" x14ac:dyDescent="0.25">
      <c r="A17" s="86" t="s">
        <v>2</v>
      </c>
      <c r="B17" s="65">
        <f>SUM(B15:B16)</f>
        <v>46</v>
      </c>
      <c r="C17" s="66">
        <f t="shared" ref="C17:L17" si="6">SUM(C15:C16)</f>
        <v>2</v>
      </c>
      <c r="D17" s="65">
        <f t="shared" si="6"/>
        <v>15</v>
      </c>
      <c r="E17" s="66">
        <f t="shared" si="6"/>
        <v>0</v>
      </c>
      <c r="F17" s="96">
        <f t="shared" si="6"/>
        <v>0</v>
      </c>
      <c r="G17" s="111">
        <f t="shared" si="6"/>
        <v>0</v>
      </c>
      <c r="H17" s="112">
        <f t="shared" si="6"/>
        <v>0</v>
      </c>
      <c r="I17" s="25">
        <f t="shared" si="6"/>
        <v>0</v>
      </c>
      <c r="J17" s="112">
        <f t="shared" si="6"/>
        <v>0</v>
      </c>
      <c r="K17" s="66">
        <f t="shared" si="6"/>
        <v>0</v>
      </c>
      <c r="L17" s="65">
        <f t="shared" si="6"/>
        <v>2</v>
      </c>
      <c r="M17" s="25">
        <f>SUM(M15:M16)</f>
        <v>1</v>
      </c>
      <c r="N17" s="25">
        <f t="shared" ref="N17:Q17" si="7">SUM(N15:N16)</f>
        <v>0</v>
      </c>
      <c r="O17" s="25">
        <f t="shared" si="7"/>
        <v>1</v>
      </c>
      <c r="P17" s="25">
        <f t="shared" si="7"/>
        <v>0</v>
      </c>
      <c r="Q17" s="25">
        <f t="shared" si="7"/>
        <v>0</v>
      </c>
      <c r="R17" s="56">
        <f t="shared" ref="R17" si="8">R16+R15</f>
        <v>29</v>
      </c>
      <c r="S17" s="20">
        <f>SUM(S15:S16)</f>
        <v>2</v>
      </c>
    </row>
    <row r="18" spans="1:19" ht="28.5" customHeight="1" thickBot="1" x14ac:dyDescent="0.3">
      <c r="A18" s="87" t="s">
        <v>11</v>
      </c>
      <c r="B18" s="7">
        <f>B9+B13+B17</f>
        <v>1779</v>
      </c>
      <c r="C18" s="9">
        <f>C9+C13+C17</f>
        <v>66</v>
      </c>
      <c r="D18" s="7">
        <f t="shared" ref="D18:S18" si="9">D9+D13+D17</f>
        <v>397</v>
      </c>
      <c r="E18" s="9">
        <f t="shared" si="9"/>
        <v>8</v>
      </c>
      <c r="F18" s="89">
        <f t="shared" si="9"/>
        <v>0</v>
      </c>
      <c r="G18" s="87">
        <f t="shared" si="9"/>
        <v>0</v>
      </c>
      <c r="H18" s="55">
        <f t="shared" si="9"/>
        <v>0</v>
      </c>
      <c r="I18" s="8">
        <f t="shared" si="9"/>
        <v>0</v>
      </c>
      <c r="J18" s="55">
        <f t="shared" si="9"/>
        <v>0</v>
      </c>
      <c r="K18" s="9">
        <f t="shared" si="9"/>
        <v>0</v>
      </c>
      <c r="L18" s="87">
        <f t="shared" si="9"/>
        <v>82</v>
      </c>
      <c r="M18" s="55">
        <f t="shared" si="9"/>
        <v>76</v>
      </c>
      <c r="N18" s="8">
        <f t="shared" si="9"/>
        <v>0</v>
      </c>
      <c r="O18" s="8">
        <f t="shared" si="9"/>
        <v>5</v>
      </c>
      <c r="P18" s="55">
        <f t="shared" si="9"/>
        <v>0</v>
      </c>
      <c r="Q18" s="8">
        <f t="shared" si="9"/>
        <v>1</v>
      </c>
      <c r="R18" s="58">
        <f t="shared" si="9"/>
        <v>1292</v>
      </c>
      <c r="S18" s="9">
        <f t="shared" si="9"/>
        <v>69</v>
      </c>
    </row>
    <row r="19" spans="1:19" ht="16.5" customHeight="1" thickBot="1" x14ac:dyDescent="0.3">
      <c r="A19" s="197" t="s">
        <v>9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9"/>
    </row>
    <row r="20" spans="1:19" ht="15.75" x14ac:dyDescent="0.25">
      <c r="A20" s="97" t="s">
        <v>4</v>
      </c>
      <c r="B20" s="82">
        <v>130</v>
      </c>
      <c r="C20" s="19">
        <v>14</v>
      </c>
      <c r="D20" s="15">
        <v>28</v>
      </c>
      <c r="E20" s="19"/>
      <c r="F20" s="98"/>
      <c r="G20" s="103">
        <f>SUM(H20:K20)</f>
        <v>0</v>
      </c>
      <c r="H20" s="16"/>
      <c r="I20" s="16"/>
      <c r="J20" s="16"/>
      <c r="K20" s="19"/>
      <c r="L20" s="103">
        <f>SUM(M20:Q20)</f>
        <v>6</v>
      </c>
      <c r="M20" s="16">
        <v>6</v>
      </c>
      <c r="N20" s="16"/>
      <c r="O20" s="16"/>
      <c r="P20" s="16"/>
      <c r="Q20" s="71"/>
      <c r="R20" s="117">
        <f>B20-D20-E20+F20+G20-L20</f>
        <v>96</v>
      </c>
      <c r="S20" s="19">
        <v>13</v>
      </c>
    </row>
    <row r="21" spans="1:19" ht="15.75" x14ac:dyDescent="0.25">
      <c r="A21" s="80" t="s">
        <v>7</v>
      </c>
      <c r="B21" s="83">
        <v>26</v>
      </c>
      <c r="C21" s="14"/>
      <c r="D21" s="18">
        <v>14</v>
      </c>
      <c r="E21" s="14">
        <v>1</v>
      </c>
      <c r="F21" s="99"/>
      <c r="G21" s="18">
        <f t="shared" ref="G21:G22" si="10">SUM(H21:K21)</f>
        <v>0</v>
      </c>
      <c r="H21" s="12"/>
      <c r="I21" s="12"/>
      <c r="J21" s="12"/>
      <c r="K21" s="14"/>
      <c r="L21" s="110">
        <f t="shared" ref="L21:L22" si="11">SUM(M21:Q21)</f>
        <v>1</v>
      </c>
      <c r="M21" s="12">
        <v>1</v>
      </c>
      <c r="N21" s="12"/>
      <c r="O21" s="12"/>
      <c r="P21" s="12"/>
      <c r="Q21" s="67"/>
      <c r="R21" s="4">
        <f>B21-D21-E21+F21+G21-L21</f>
        <v>10</v>
      </c>
      <c r="S21" s="14"/>
    </row>
    <row r="22" spans="1:19" ht="15.75" x14ac:dyDescent="0.25">
      <c r="A22" s="80" t="s">
        <v>6</v>
      </c>
      <c r="B22" s="83">
        <v>20</v>
      </c>
      <c r="C22" s="14"/>
      <c r="D22" s="18"/>
      <c r="E22" s="14"/>
      <c r="F22" s="99"/>
      <c r="G22" s="18">
        <f t="shared" si="10"/>
        <v>0</v>
      </c>
      <c r="H22" s="52"/>
      <c r="I22" s="52"/>
      <c r="J22" s="52"/>
      <c r="K22" s="78"/>
      <c r="L22" s="18">
        <f t="shared" si="11"/>
        <v>1</v>
      </c>
      <c r="M22" s="12">
        <v>1</v>
      </c>
      <c r="N22" s="12"/>
      <c r="O22" s="12"/>
      <c r="P22" s="12"/>
      <c r="Q22" s="67"/>
      <c r="R22" s="4">
        <f>B22-D22-E22+F22+G22-L22</f>
        <v>19</v>
      </c>
      <c r="S22" s="14"/>
    </row>
    <row r="23" spans="1:19" ht="27.6" customHeight="1" thickBot="1" x14ac:dyDescent="0.3">
      <c r="A23" s="87" t="s">
        <v>11</v>
      </c>
      <c r="B23" s="69">
        <f t="shared" ref="B23:S23" si="12">SUM(B20:B22)</f>
        <v>176</v>
      </c>
      <c r="C23" s="70">
        <f t="shared" si="12"/>
        <v>14</v>
      </c>
      <c r="D23" s="69">
        <f t="shared" si="12"/>
        <v>42</v>
      </c>
      <c r="E23" s="70">
        <f t="shared" si="12"/>
        <v>1</v>
      </c>
      <c r="F23" s="90">
        <f t="shared" si="12"/>
        <v>0</v>
      </c>
      <c r="G23" s="113">
        <f t="shared" si="12"/>
        <v>0</v>
      </c>
      <c r="H23" s="8">
        <f t="shared" si="12"/>
        <v>0</v>
      </c>
      <c r="I23" s="55">
        <f t="shared" si="12"/>
        <v>0</v>
      </c>
      <c r="J23" s="55">
        <f t="shared" si="12"/>
        <v>0</v>
      </c>
      <c r="K23" s="9">
        <f t="shared" si="12"/>
        <v>0</v>
      </c>
      <c r="L23" s="113">
        <f t="shared" si="12"/>
        <v>8</v>
      </c>
      <c r="M23" s="55">
        <f t="shared" si="12"/>
        <v>8</v>
      </c>
      <c r="N23" s="55">
        <f t="shared" si="12"/>
        <v>0</v>
      </c>
      <c r="O23" s="55">
        <f t="shared" si="12"/>
        <v>0</v>
      </c>
      <c r="P23" s="55">
        <f t="shared" si="12"/>
        <v>0</v>
      </c>
      <c r="Q23" s="55">
        <f t="shared" si="12"/>
        <v>0</v>
      </c>
      <c r="R23" s="7">
        <f t="shared" si="12"/>
        <v>125</v>
      </c>
      <c r="S23" s="9">
        <f t="shared" si="12"/>
        <v>13</v>
      </c>
    </row>
    <row r="24" spans="1:19" ht="16.5" customHeight="1" thickBot="1" x14ac:dyDescent="0.3">
      <c r="A24" s="197" t="s">
        <v>12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9"/>
    </row>
    <row r="25" spans="1:19" ht="15.75" x14ac:dyDescent="0.25">
      <c r="A25" s="97" t="s">
        <v>4</v>
      </c>
      <c r="B25" s="178">
        <v>118</v>
      </c>
      <c r="C25" s="19">
        <v>6</v>
      </c>
      <c r="D25" s="15">
        <v>30</v>
      </c>
      <c r="E25" s="100"/>
      <c r="F25" s="98"/>
      <c r="G25" s="103">
        <f>SUM(H25:K25)</f>
        <v>0</v>
      </c>
      <c r="H25" s="51"/>
      <c r="I25" s="51"/>
      <c r="J25" s="51"/>
      <c r="K25" s="119"/>
      <c r="L25" s="103">
        <f>SUM(M25:Q25)</f>
        <v>9</v>
      </c>
      <c r="M25" s="16">
        <v>9</v>
      </c>
      <c r="N25" s="16"/>
      <c r="O25" s="16"/>
      <c r="P25" s="16"/>
      <c r="Q25" s="71"/>
      <c r="R25" s="117">
        <f>B25-D25-E25+F25+G25-L25</f>
        <v>79</v>
      </c>
      <c r="S25" s="19">
        <v>5</v>
      </c>
    </row>
    <row r="26" spans="1:19" ht="15.75" x14ac:dyDescent="0.25">
      <c r="A26" s="80" t="s">
        <v>7</v>
      </c>
      <c r="B26" s="18">
        <v>17</v>
      </c>
      <c r="C26" s="14"/>
      <c r="D26" s="18">
        <v>7</v>
      </c>
      <c r="E26" s="14"/>
      <c r="F26" s="99"/>
      <c r="G26" s="18">
        <f>SUM(H26:K26)</f>
        <v>0</v>
      </c>
      <c r="H26" s="12"/>
      <c r="I26" s="12"/>
      <c r="J26" s="12"/>
      <c r="K26" s="67"/>
      <c r="L26" s="18">
        <f t="shared" ref="L26:L27" si="13">SUM(M26:Q26)</f>
        <v>1</v>
      </c>
      <c r="M26" s="12">
        <v>1</v>
      </c>
      <c r="N26" s="12"/>
      <c r="O26" s="12"/>
      <c r="P26" s="12"/>
      <c r="Q26" s="67"/>
      <c r="R26" s="4">
        <f>B26-D26-E26+F26+G26-L26</f>
        <v>9</v>
      </c>
      <c r="S26" s="14"/>
    </row>
    <row r="27" spans="1:19" ht="15.75" x14ac:dyDescent="0.25">
      <c r="A27" s="80" t="s">
        <v>6</v>
      </c>
      <c r="B27" s="18"/>
      <c r="C27" s="14"/>
      <c r="D27" s="18"/>
      <c r="E27" s="14"/>
      <c r="F27" s="99"/>
      <c r="G27" s="18">
        <f>SUM(H27:K27)</f>
        <v>0</v>
      </c>
      <c r="H27" s="53"/>
      <c r="I27" s="53"/>
      <c r="J27" s="53"/>
      <c r="K27" s="120"/>
      <c r="L27" s="18">
        <f t="shared" si="13"/>
        <v>0</v>
      </c>
      <c r="M27" s="12"/>
      <c r="N27" s="12"/>
      <c r="O27" s="12"/>
      <c r="P27" s="12"/>
      <c r="Q27" s="67"/>
      <c r="R27" s="4">
        <f>B27-D27-E27+F27+G27-L27</f>
        <v>0</v>
      </c>
      <c r="S27" s="14"/>
    </row>
    <row r="28" spans="1:19" ht="28.9" customHeight="1" thickBot="1" x14ac:dyDescent="0.3">
      <c r="A28" s="87" t="s">
        <v>11</v>
      </c>
      <c r="B28" s="7">
        <f>SUM(B25:B27)</f>
        <v>135</v>
      </c>
      <c r="C28" s="9">
        <f t="shared" ref="C28:S28" si="14">SUM(C25:C27)</f>
        <v>6</v>
      </c>
      <c r="D28" s="7">
        <f t="shared" si="14"/>
        <v>37</v>
      </c>
      <c r="E28" s="9">
        <f t="shared" si="14"/>
        <v>0</v>
      </c>
      <c r="F28" s="89">
        <f t="shared" si="14"/>
        <v>0</v>
      </c>
      <c r="G28" s="87">
        <f t="shared" si="14"/>
        <v>0</v>
      </c>
      <c r="H28" s="55">
        <f t="shared" si="14"/>
        <v>0</v>
      </c>
      <c r="I28" s="55">
        <f t="shared" si="14"/>
        <v>0</v>
      </c>
      <c r="J28" s="55">
        <f t="shared" si="14"/>
        <v>0</v>
      </c>
      <c r="K28" s="55">
        <f t="shared" si="14"/>
        <v>0</v>
      </c>
      <c r="L28" s="7">
        <f t="shared" si="14"/>
        <v>10</v>
      </c>
      <c r="M28" s="8">
        <f>SUM(M25:M27)</f>
        <v>10</v>
      </c>
      <c r="N28" s="8">
        <f t="shared" ref="N28:Q28" si="15">SUM(N25:N27)</f>
        <v>0</v>
      </c>
      <c r="O28" s="8">
        <f t="shared" si="15"/>
        <v>0</v>
      </c>
      <c r="P28" s="8">
        <f t="shared" si="15"/>
        <v>0</v>
      </c>
      <c r="Q28" s="55">
        <f t="shared" si="15"/>
        <v>0</v>
      </c>
      <c r="R28" s="7">
        <f t="shared" si="14"/>
        <v>88</v>
      </c>
      <c r="S28" s="9">
        <f t="shared" si="14"/>
        <v>5</v>
      </c>
    </row>
    <row r="29" spans="1:19" ht="16.5" thickBot="1" x14ac:dyDescent="0.3">
      <c r="A29" s="181" t="s">
        <v>13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3"/>
    </row>
    <row r="30" spans="1:19" ht="15.75" x14ac:dyDescent="0.25">
      <c r="A30" s="97" t="s">
        <v>5</v>
      </c>
      <c r="B30" s="15">
        <v>13</v>
      </c>
      <c r="C30" s="19">
        <v>3</v>
      </c>
      <c r="D30" s="15">
        <v>9</v>
      </c>
      <c r="E30" s="19"/>
      <c r="F30" s="98"/>
      <c r="G30" s="103">
        <f>SUM(H30:K30)</f>
        <v>0</v>
      </c>
      <c r="H30" s="16"/>
      <c r="I30" s="16"/>
      <c r="J30" s="16"/>
      <c r="K30" s="19"/>
      <c r="L30" s="139">
        <f>SUM(M30:Q30)</f>
        <v>1</v>
      </c>
      <c r="M30" s="134">
        <v>1</v>
      </c>
      <c r="N30" s="134"/>
      <c r="O30" s="134"/>
      <c r="P30" s="134"/>
      <c r="Q30" s="135"/>
      <c r="R30" s="136">
        <f>B30-D30-E30+F30+G30-L30</f>
        <v>3</v>
      </c>
      <c r="S30" s="135">
        <v>3</v>
      </c>
    </row>
    <row r="31" spans="1:19" ht="15.75" x14ac:dyDescent="0.25">
      <c r="A31" s="80" t="s">
        <v>4</v>
      </c>
      <c r="B31" s="18">
        <v>101</v>
      </c>
      <c r="C31" s="14">
        <v>5</v>
      </c>
      <c r="D31" s="18">
        <v>37</v>
      </c>
      <c r="E31" s="14"/>
      <c r="F31" s="99"/>
      <c r="G31" s="110">
        <f t="shared" ref="G31:G33" si="16">SUM(H31:K31)</f>
        <v>0</v>
      </c>
      <c r="H31" s="12"/>
      <c r="I31" s="12"/>
      <c r="J31" s="12"/>
      <c r="K31" s="14"/>
      <c r="L31" s="141">
        <f>SUM(M31:Q31)</f>
        <v>3</v>
      </c>
      <c r="M31" s="140">
        <v>3</v>
      </c>
      <c r="N31" s="140"/>
      <c r="O31" s="140"/>
      <c r="P31" s="140"/>
      <c r="Q31" s="138"/>
      <c r="R31" s="137">
        <f>B31-D31-E31+F31+G31-L31</f>
        <v>61</v>
      </c>
      <c r="S31" s="138">
        <v>5</v>
      </c>
    </row>
    <row r="32" spans="1:19" ht="15.75" x14ac:dyDescent="0.25">
      <c r="A32" s="80" t="s">
        <v>7</v>
      </c>
      <c r="B32" s="18">
        <v>21</v>
      </c>
      <c r="C32" s="14"/>
      <c r="D32" s="18">
        <v>6</v>
      </c>
      <c r="E32" s="14"/>
      <c r="F32" s="99"/>
      <c r="G32" s="18">
        <f t="shared" si="16"/>
        <v>0</v>
      </c>
      <c r="H32" s="12"/>
      <c r="I32" s="12"/>
      <c r="J32" s="12"/>
      <c r="K32" s="14"/>
      <c r="L32" s="110">
        <f t="shared" ref="L32:L33" si="17">SUM(M32:Q32)</f>
        <v>0</v>
      </c>
      <c r="M32" s="12"/>
      <c r="N32" s="12"/>
      <c r="O32" s="12"/>
      <c r="P32" s="12"/>
      <c r="Q32" s="14"/>
      <c r="R32" s="56">
        <f>B32-D32-E32+F32+G32-L32</f>
        <v>15</v>
      </c>
      <c r="S32" s="14"/>
    </row>
    <row r="33" spans="1:21" ht="15.75" x14ac:dyDescent="0.25">
      <c r="A33" s="80" t="s">
        <v>6</v>
      </c>
      <c r="B33" s="18">
        <v>0</v>
      </c>
      <c r="C33" s="14"/>
      <c r="D33" s="18"/>
      <c r="E33" s="14"/>
      <c r="F33" s="99"/>
      <c r="G33" s="18">
        <f t="shared" si="16"/>
        <v>0</v>
      </c>
      <c r="H33" s="52"/>
      <c r="I33" s="52"/>
      <c r="J33" s="52"/>
      <c r="K33" s="78"/>
      <c r="L33" s="18">
        <f t="shared" si="17"/>
        <v>0</v>
      </c>
      <c r="M33" s="12"/>
      <c r="N33" s="12"/>
      <c r="O33" s="12"/>
      <c r="P33" s="12"/>
      <c r="Q33" s="14"/>
      <c r="R33" s="56">
        <f>B33-D33-E33+F33+G33-L33</f>
        <v>0</v>
      </c>
      <c r="S33" s="14"/>
    </row>
    <row r="34" spans="1:21" ht="28.5" customHeight="1" thickBot="1" x14ac:dyDescent="0.3">
      <c r="A34" s="87" t="s">
        <v>11</v>
      </c>
      <c r="B34" s="7">
        <f t="shared" ref="B34:S34" si="18">SUM(B30:B33)</f>
        <v>135</v>
      </c>
      <c r="C34" s="9">
        <f t="shared" si="18"/>
        <v>8</v>
      </c>
      <c r="D34" s="7">
        <f t="shared" si="18"/>
        <v>52</v>
      </c>
      <c r="E34" s="9">
        <f t="shared" si="18"/>
        <v>0</v>
      </c>
      <c r="F34" s="89">
        <f t="shared" si="18"/>
        <v>0</v>
      </c>
      <c r="G34" s="87">
        <f t="shared" si="18"/>
        <v>0</v>
      </c>
      <c r="H34" s="8">
        <f t="shared" si="18"/>
        <v>0</v>
      </c>
      <c r="I34" s="55">
        <f t="shared" si="18"/>
        <v>0</v>
      </c>
      <c r="J34" s="55">
        <f t="shared" si="18"/>
        <v>0</v>
      </c>
      <c r="K34" s="9">
        <f t="shared" si="18"/>
        <v>0</v>
      </c>
      <c r="L34" s="7">
        <f t="shared" si="18"/>
        <v>4</v>
      </c>
      <c r="M34" s="8">
        <f>SUM(M30:M33)</f>
        <v>4</v>
      </c>
      <c r="N34" s="8">
        <f t="shared" ref="N34:Q34" si="19">SUM(N30:N33)</f>
        <v>0</v>
      </c>
      <c r="O34" s="8">
        <f t="shared" si="19"/>
        <v>0</v>
      </c>
      <c r="P34" s="8">
        <f t="shared" si="19"/>
        <v>0</v>
      </c>
      <c r="Q34" s="9">
        <f t="shared" si="19"/>
        <v>0</v>
      </c>
      <c r="R34" s="58">
        <f t="shared" si="18"/>
        <v>79</v>
      </c>
      <c r="S34" s="9">
        <f t="shared" si="18"/>
        <v>8</v>
      </c>
    </row>
    <row r="35" spans="1:21" ht="15.75" thickBot="1" x14ac:dyDescent="0.3">
      <c r="A35" s="186" t="s">
        <v>14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8"/>
    </row>
    <row r="36" spans="1:21" ht="15.75" x14ac:dyDescent="0.25">
      <c r="A36" s="97" t="s">
        <v>4</v>
      </c>
      <c r="B36" s="73">
        <v>201</v>
      </c>
      <c r="C36" s="122">
        <v>11</v>
      </c>
      <c r="D36" s="73">
        <v>38</v>
      </c>
      <c r="E36" s="23"/>
      <c r="F36" s="129"/>
      <c r="G36" s="126">
        <f>SUM(H36:K36)</f>
        <v>1</v>
      </c>
      <c r="H36" s="21">
        <v>1</v>
      </c>
      <c r="I36" s="21"/>
      <c r="J36" s="21"/>
      <c r="K36" s="122"/>
      <c r="L36" s="73">
        <f>SUM(M36:Q36)</f>
        <v>5</v>
      </c>
      <c r="M36" s="21">
        <v>3</v>
      </c>
      <c r="N36" s="21">
        <v>1</v>
      </c>
      <c r="O36" s="21"/>
      <c r="P36" s="21"/>
      <c r="Q36" s="23">
        <v>1</v>
      </c>
      <c r="R36" s="57">
        <f>B36-D36-E36+F36+G36-L36</f>
        <v>159</v>
      </c>
      <c r="S36" s="23">
        <v>9</v>
      </c>
    </row>
    <row r="37" spans="1:21" ht="15.75" x14ac:dyDescent="0.25">
      <c r="A37" s="80" t="s">
        <v>7</v>
      </c>
      <c r="B37" s="74">
        <v>30</v>
      </c>
      <c r="C37" s="123"/>
      <c r="D37" s="74">
        <v>15</v>
      </c>
      <c r="E37" s="24"/>
      <c r="F37" s="130"/>
      <c r="G37" s="127">
        <f t="shared" ref="G37:G38" si="20">SUM(H37:K37)</f>
        <v>0</v>
      </c>
      <c r="H37" s="22"/>
      <c r="I37" s="22"/>
      <c r="J37" s="22"/>
      <c r="K37" s="123"/>
      <c r="L37" s="74">
        <f t="shared" ref="L37:L38" si="21">SUM(M37:Q37)</f>
        <v>1</v>
      </c>
      <c r="M37" s="22">
        <v>1</v>
      </c>
      <c r="N37" s="22"/>
      <c r="O37" s="22"/>
      <c r="P37" s="22"/>
      <c r="Q37" s="24"/>
      <c r="R37" s="56">
        <f>B37-D37-E37+F37+G37-L37</f>
        <v>14</v>
      </c>
      <c r="S37" s="24"/>
    </row>
    <row r="38" spans="1:21" ht="15.75" x14ac:dyDescent="0.25">
      <c r="A38" s="80" t="s">
        <v>6</v>
      </c>
      <c r="B38" s="74">
        <v>20</v>
      </c>
      <c r="C38" s="123"/>
      <c r="D38" s="74"/>
      <c r="E38" s="24"/>
      <c r="F38" s="130"/>
      <c r="G38" s="79">
        <f t="shared" si="20"/>
        <v>0</v>
      </c>
      <c r="H38" s="22"/>
      <c r="I38" s="22"/>
      <c r="J38" s="22"/>
      <c r="K38" s="123"/>
      <c r="L38" s="74">
        <f t="shared" si="21"/>
        <v>0</v>
      </c>
      <c r="M38" s="22"/>
      <c r="N38" s="22"/>
      <c r="O38" s="22"/>
      <c r="P38" s="22"/>
      <c r="Q38" s="24"/>
      <c r="R38" s="56">
        <f>B38-D38-E38+F38+G38-L38</f>
        <v>20</v>
      </c>
      <c r="S38" s="24"/>
    </row>
    <row r="39" spans="1:21" ht="28.5" customHeight="1" thickBot="1" x14ac:dyDescent="0.3">
      <c r="A39" s="87" t="s">
        <v>11</v>
      </c>
      <c r="B39" s="75">
        <f t="shared" ref="B39:S39" si="22">SUM(B36:B38)</f>
        <v>251</v>
      </c>
      <c r="C39" s="124">
        <f t="shared" si="22"/>
        <v>11</v>
      </c>
      <c r="D39" s="75">
        <f t="shared" si="22"/>
        <v>53</v>
      </c>
      <c r="E39" s="11">
        <f t="shared" si="22"/>
        <v>0</v>
      </c>
      <c r="F39" s="131">
        <f t="shared" si="22"/>
        <v>0</v>
      </c>
      <c r="G39" s="101">
        <f t="shared" si="22"/>
        <v>1</v>
      </c>
      <c r="H39" s="124">
        <f t="shared" si="22"/>
        <v>1</v>
      </c>
      <c r="I39" s="10">
        <f t="shared" si="22"/>
        <v>0</v>
      </c>
      <c r="J39" s="124">
        <f t="shared" si="22"/>
        <v>0</v>
      </c>
      <c r="K39" s="11">
        <f t="shared" si="22"/>
        <v>0</v>
      </c>
      <c r="L39" s="75">
        <f t="shared" si="22"/>
        <v>6</v>
      </c>
      <c r="M39" s="10">
        <f>SUM(M36:M38)</f>
        <v>4</v>
      </c>
      <c r="N39" s="10">
        <f t="shared" ref="N39:Q39" si="23">SUM(N36:N38)</f>
        <v>1</v>
      </c>
      <c r="O39" s="10">
        <f t="shared" si="23"/>
        <v>0</v>
      </c>
      <c r="P39" s="10">
        <f t="shared" si="23"/>
        <v>0</v>
      </c>
      <c r="Q39" s="11">
        <f t="shared" si="23"/>
        <v>1</v>
      </c>
      <c r="R39" s="72">
        <f t="shared" si="22"/>
        <v>193</v>
      </c>
      <c r="S39" s="11">
        <f t="shared" si="22"/>
        <v>9</v>
      </c>
    </row>
    <row r="40" spans="1:21" ht="28.5" customHeight="1" thickBot="1" x14ac:dyDescent="0.3">
      <c r="A40" s="2" t="s">
        <v>15</v>
      </c>
      <c r="B40" s="104">
        <f t="shared" ref="B40:S40" si="24">B18+B23+B28+B34+B39</f>
        <v>2476</v>
      </c>
      <c r="C40" s="125">
        <f t="shared" si="24"/>
        <v>105</v>
      </c>
      <c r="D40" s="132">
        <f t="shared" si="24"/>
        <v>581</v>
      </c>
      <c r="E40" s="104">
        <f t="shared" si="24"/>
        <v>9</v>
      </c>
      <c r="F40" s="105">
        <f t="shared" si="24"/>
        <v>0</v>
      </c>
      <c r="G40" s="128">
        <f t="shared" si="24"/>
        <v>1</v>
      </c>
      <c r="H40" s="104">
        <f t="shared" si="24"/>
        <v>1</v>
      </c>
      <c r="I40" s="104">
        <f t="shared" si="24"/>
        <v>0</v>
      </c>
      <c r="J40" s="104">
        <f t="shared" si="24"/>
        <v>0</v>
      </c>
      <c r="K40" s="125">
        <f t="shared" si="24"/>
        <v>0</v>
      </c>
      <c r="L40" s="132">
        <f t="shared" si="24"/>
        <v>110</v>
      </c>
      <c r="M40" s="104">
        <f t="shared" si="24"/>
        <v>102</v>
      </c>
      <c r="N40" s="104">
        <f t="shared" si="24"/>
        <v>1</v>
      </c>
      <c r="O40" s="104">
        <f t="shared" si="24"/>
        <v>5</v>
      </c>
      <c r="P40" s="104">
        <f t="shared" si="24"/>
        <v>0</v>
      </c>
      <c r="Q40" s="105">
        <f t="shared" si="24"/>
        <v>2</v>
      </c>
      <c r="R40" s="128">
        <f t="shared" si="24"/>
        <v>1777</v>
      </c>
      <c r="S40" s="105">
        <f t="shared" si="24"/>
        <v>104</v>
      </c>
      <c r="U40" t="s">
        <v>19</v>
      </c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ht="15.7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K43" s="3"/>
      <c r="L43" s="3"/>
      <c r="M43" s="3"/>
      <c r="N43" s="3"/>
      <c r="O43" s="3"/>
      <c r="P43" s="3"/>
      <c r="Q43" s="28"/>
      <c r="R43" s="34"/>
      <c r="S43" s="34"/>
      <c r="T43" s="34" t="s">
        <v>22</v>
      </c>
      <c r="U43" s="35" t="s">
        <v>23</v>
      </c>
    </row>
    <row r="44" spans="1:21" x14ac:dyDescent="0.25">
      <c r="E44" s="3"/>
      <c r="F44" s="3"/>
      <c r="G44" s="3"/>
      <c r="H44" s="3"/>
      <c r="I44" s="3"/>
      <c r="J44" s="3"/>
      <c r="K44" s="3"/>
      <c r="L44" s="107"/>
      <c r="M44" s="107"/>
      <c r="N44" s="107"/>
      <c r="O44" s="107"/>
      <c r="P44" s="107"/>
      <c r="Q44" s="38" t="s">
        <v>4</v>
      </c>
      <c r="R44" s="39">
        <f>R10+R20+R25+R31+R36</f>
        <v>595</v>
      </c>
      <c r="S44" s="40">
        <f>S10+S20+S25+S31+S36</f>
        <v>51</v>
      </c>
      <c r="T44" s="41">
        <f>R44</f>
        <v>595</v>
      </c>
      <c r="U44" s="42"/>
    </row>
    <row r="45" spans="1:21" x14ac:dyDescent="0.25">
      <c r="E45" s="3"/>
      <c r="F45" s="3"/>
      <c r="G45" s="3"/>
      <c r="H45" s="3"/>
      <c r="I45" s="3"/>
      <c r="J45" s="3"/>
      <c r="K45" s="3"/>
      <c r="L45" s="107"/>
      <c r="M45" s="107"/>
      <c r="N45" s="107"/>
      <c r="O45" s="107"/>
      <c r="P45" s="107"/>
      <c r="Q45" s="29" t="s">
        <v>5</v>
      </c>
      <c r="R45" s="26">
        <f>R9+R17+R30</f>
        <v>997</v>
      </c>
      <c r="S45" s="33">
        <f>S9+S17</f>
        <v>50</v>
      </c>
      <c r="T45" s="36">
        <f>R7+R15+R30</f>
        <v>968</v>
      </c>
      <c r="U45" s="37">
        <f>R8+R16</f>
        <v>29</v>
      </c>
    </row>
    <row r="46" spans="1:21" x14ac:dyDescent="0.25">
      <c r="E46" s="3"/>
      <c r="F46" s="3"/>
      <c r="G46" s="3"/>
      <c r="H46" s="3"/>
      <c r="I46" s="3"/>
      <c r="J46" s="3"/>
      <c r="K46" s="3"/>
      <c r="L46" s="108"/>
      <c r="M46" s="108"/>
      <c r="N46" s="108"/>
      <c r="O46" s="108"/>
      <c r="P46" s="108"/>
      <c r="Q46" s="106"/>
      <c r="R46" s="26">
        <f>SUM(R44:R45)</f>
        <v>1592</v>
      </c>
      <c r="S46" s="33">
        <f>SUM(S44:S45)</f>
        <v>101</v>
      </c>
      <c r="T46" s="36">
        <f>SUM(T44:T45)</f>
        <v>1563</v>
      </c>
      <c r="U46" s="37">
        <f>SUM(U44:U45)</f>
        <v>29</v>
      </c>
    </row>
    <row r="47" spans="1:21" x14ac:dyDescent="0.25">
      <c r="E47" s="3"/>
      <c r="F47" s="3"/>
      <c r="G47" s="3"/>
      <c r="H47" s="3"/>
      <c r="I47" s="3"/>
      <c r="J47" s="3"/>
      <c r="K47" s="3"/>
      <c r="L47" s="107"/>
      <c r="M47" s="107"/>
      <c r="N47" s="107"/>
      <c r="O47" s="107"/>
      <c r="P47" s="107"/>
      <c r="Q47" s="29" t="s">
        <v>7</v>
      </c>
      <c r="R47" s="26">
        <f>R11+R21+R26+R32+R37</f>
        <v>92</v>
      </c>
      <c r="S47" s="33">
        <f>S11+S21+S26+S32+S37</f>
        <v>0</v>
      </c>
      <c r="T47" s="36">
        <f>R47</f>
        <v>92</v>
      </c>
      <c r="U47" s="37"/>
    </row>
    <row r="48" spans="1:21" x14ac:dyDescent="0.25">
      <c r="E48" s="3"/>
      <c r="F48" s="3"/>
      <c r="G48" s="3"/>
      <c r="H48" s="3"/>
      <c r="I48" s="3"/>
      <c r="J48" s="3"/>
      <c r="K48" s="3"/>
      <c r="L48" s="107"/>
      <c r="M48" s="107"/>
      <c r="N48" s="107"/>
      <c r="O48" s="107"/>
      <c r="P48" s="107"/>
      <c r="Q48" s="29" t="s">
        <v>6</v>
      </c>
      <c r="R48" s="26">
        <f>R12++R22+R27+R33+R38</f>
        <v>93</v>
      </c>
      <c r="S48" s="33">
        <f>S12++S22+S27+S33+S38</f>
        <v>0</v>
      </c>
      <c r="T48" s="36">
        <f>R48</f>
        <v>93</v>
      </c>
      <c r="U48" s="37"/>
    </row>
    <row r="49" spans="5:21" ht="15.75" thickBot="1" x14ac:dyDescent="0.3">
      <c r="E49" s="3"/>
      <c r="F49" s="3"/>
      <c r="G49" s="27"/>
      <c r="H49" s="27"/>
      <c r="I49" s="27"/>
      <c r="J49" s="27"/>
      <c r="K49" s="27"/>
      <c r="L49" s="109"/>
      <c r="M49" s="109"/>
      <c r="N49" s="109"/>
      <c r="O49" s="109"/>
      <c r="P49" s="109"/>
      <c r="Q49" s="30" t="s">
        <v>21</v>
      </c>
      <c r="R49" s="31">
        <f>SUM(R46:R48)</f>
        <v>1777</v>
      </c>
      <c r="S49" s="31">
        <f t="shared" ref="S49:U49" si="25">SUM(S46:S48)</f>
        <v>101</v>
      </c>
      <c r="T49" s="31">
        <f t="shared" si="25"/>
        <v>1748</v>
      </c>
      <c r="U49" s="32">
        <f t="shared" si="25"/>
        <v>29</v>
      </c>
    </row>
    <row r="50" spans="5:21" ht="15.75" thickBot="1" x14ac:dyDescent="0.3">
      <c r="K50" s="3"/>
      <c r="L50" s="3"/>
      <c r="M50" s="3"/>
      <c r="N50" s="3"/>
      <c r="O50" s="3"/>
      <c r="T50" s="179">
        <f>T49+U49</f>
        <v>1777</v>
      </c>
      <c r="U50" s="180"/>
    </row>
  </sheetData>
  <mergeCells count="14">
    <mergeCell ref="A2:S2"/>
    <mergeCell ref="A3:S3"/>
    <mergeCell ref="B4:C4"/>
    <mergeCell ref="D4:E4"/>
    <mergeCell ref="G4:K4"/>
    <mergeCell ref="L4:Q4"/>
    <mergeCell ref="R4:S4"/>
    <mergeCell ref="A24:S24"/>
    <mergeCell ref="A19:S19"/>
    <mergeCell ref="A14:S14"/>
    <mergeCell ref="A6:S6"/>
    <mergeCell ref="T50:U50"/>
    <mergeCell ref="A29:S29"/>
    <mergeCell ref="A35:S35"/>
  </mergeCells>
  <pageMargins left="0.7" right="0.7" top="0.75" bottom="0.75" header="0.3" footer="0.3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U51"/>
  <sheetViews>
    <sheetView zoomScaleNormal="100" workbookViewId="0">
      <selection activeCell="P5" sqref="P5"/>
    </sheetView>
  </sheetViews>
  <sheetFormatPr defaultRowHeight="15" x14ac:dyDescent="0.25"/>
  <cols>
    <col min="1" max="1" width="21.5703125" customWidth="1"/>
    <col min="6" max="6" width="15.28515625" customWidth="1"/>
    <col min="7" max="11" width="14.140625" customWidth="1"/>
  </cols>
  <sheetData>
    <row r="2" spans="1:19" ht="16.5" thickBot="1" x14ac:dyDescent="0.3">
      <c r="A2" s="206" t="s">
        <v>45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3" spans="1:19" ht="16.5" thickBot="1" x14ac:dyDescent="0.3">
      <c r="A3" s="207" t="s">
        <v>42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9"/>
    </row>
    <row r="4" spans="1:19" ht="39" customHeight="1" thickBot="1" x14ac:dyDescent="0.3">
      <c r="A4" s="142"/>
      <c r="B4" s="197" t="s">
        <v>48</v>
      </c>
      <c r="C4" s="199"/>
      <c r="D4" s="197" t="s">
        <v>24</v>
      </c>
      <c r="E4" s="199"/>
      <c r="F4" s="54" t="s">
        <v>3</v>
      </c>
      <c r="G4" s="197" t="s">
        <v>25</v>
      </c>
      <c r="H4" s="198"/>
      <c r="I4" s="198"/>
      <c r="J4" s="198"/>
      <c r="K4" s="199"/>
      <c r="L4" s="197" t="s">
        <v>38</v>
      </c>
      <c r="M4" s="198"/>
      <c r="N4" s="198"/>
      <c r="O4" s="198"/>
      <c r="P4" s="198"/>
      <c r="Q4" s="199"/>
      <c r="R4" s="197" t="s">
        <v>49</v>
      </c>
      <c r="S4" s="199"/>
    </row>
    <row r="5" spans="1:19" ht="126.75" thickBot="1" x14ac:dyDescent="0.3">
      <c r="A5" s="43"/>
      <c r="B5" s="46" t="s">
        <v>27</v>
      </c>
      <c r="C5" s="47" t="s">
        <v>26</v>
      </c>
      <c r="D5" s="43" t="s">
        <v>0</v>
      </c>
      <c r="E5" s="43" t="s">
        <v>1</v>
      </c>
      <c r="F5" s="44" t="s">
        <v>32</v>
      </c>
      <c r="G5" s="43" t="s">
        <v>34</v>
      </c>
      <c r="H5" s="45" t="s">
        <v>35</v>
      </c>
      <c r="I5" s="45" t="s">
        <v>36</v>
      </c>
      <c r="J5" s="45" t="s">
        <v>41</v>
      </c>
      <c r="K5" s="45" t="s">
        <v>37</v>
      </c>
      <c r="L5" s="45" t="s">
        <v>33</v>
      </c>
      <c r="M5" s="45" t="s">
        <v>29</v>
      </c>
      <c r="N5" s="45" t="s">
        <v>28</v>
      </c>
      <c r="O5" s="45" t="s">
        <v>39</v>
      </c>
      <c r="P5" s="45" t="s">
        <v>58</v>
      </c>
      <c r="Q5" s="45" t="s">
        <v>30</v>
      </c>
      <c r="R5" s="46" t="s">
        <v>27</v>
      </c>
      <c r="S5" s="47" t="s">
        <v>26</v>
      </c>
    </row>
    <row r="6" spans="1:19" ht="16.5" thickBot="1" x14ac:dyDescent="0.3">
      <c r="A6" s="203" t="s">
        <v>16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5"/>
    </row>
    <row r="7" spans="1:19" ht="15.75" x14ac:dyDescent="0.25">
      <c r="A7" s="80" t="s">
        <v>5</v>
      </c>
      <c r="B7" s="82">
        <v>893</v>
      </c>
      <c r="C7" s="19">
        <v>56</v>
      </c>
      <c r="D7" s="59"/>
      <c r="E7" s="60"/>
      <c r="F7" s="91">
        <v>438</v>
      </c>
      <c r="G7" s="63">
        <f>SUM(H7:K7)</f>
        <v>10</v>
      </c>
      <c r="H7" s="17">
        <v>2</v>
      </c>
      <c r="I7" s="17"/>
      <c r="J7" s="17">
        <v>2</v>
      </c>
      <c r="K7" s="60">
        <v>6</v>
      </c>
      <c r="L7" s="63">
        <f>SUM(M7:Q7)</f>
        <v>32</v>
      </c>
      <c r="M7" s="17">
        <v>22</v>
      </c>
      <c r="N7" s="17">
        <v>3</v>
      </c>
      <c r="O7" s="17"/>
      <c r="P7" s="17">
        <v>2</v>
      </c>
      <c r="Q7" s="60">
        <v>5</v>
      </c>
      <c r="R7" s="157">
        <f>B7-D7-L7+F7+G7</f>
        <v>1309</v>
      </c>
      <c r="S7" s="14">
        <v>45</v>
      </c>
    </row>
    <row r="8" spans="1:19" ht="18" customHeight="1" x14ac:dyDescent="0.25">
      <c r="A8" s="80" t="s">
        <v>8</v>
      </c>
      <c r="B8" s="83"/>
      <c r="C8" s="14"/>
      <c r="D8" s="61"/>
      <c r="E8" s="62"/>
      <c r="F8" s="92"/>
      <c r="G8" s="61">
        <f>SUM(H8:K8)</f>
        <v>0</v>
      </c>
      <c r="H8" s="13"/>
      <c r="I8" s="13"/>
      <c r="J8" s="13"/>
      <c r="K8" s="62"/>
      <c r="L8" s="61">
        <f>SUM(M8:Q8)</f>
        <v>0</v>
      </c>
      <c r="M8" s="13"/>
      <c r="N8" s="13"/>
      <c r="O8" s="13"/>
      <c r="P8" s="13"/>
      <c r="Q8" s="62"/>
      <c r="R8" s="56">
        <f>B8-D8-E8+F8+G8-L8</f>
        <v>0</v>
      </c>
      <c r="S8" s="14"/>
    </row>
    <row r="9" spans="1:19" ht="27.75" customHeight="1" thickBot="1" x14ac:dyDescent="0.3">
      <c r="A9" s="81" t="s">
        <v>10</v>
      </c>
      <c r="B9" s="7">
        <f t="shared" ref="B9:S9" si="0">B7+B8</f>
        <v>893</v>
      </c>
      <c r="C9" s="9">
        <f t="shared" si="0"/>
        <v>56</v>
      </c>
      <c r="D9" s="7">
        <f t="shared" si="0"/>
        <v>0</v>
      </c>
      <c r="E9" s="9">
        <f t="shared" si="0"/>
        <v>0</v>
      </c>
      <c r="F9" s="93">
        <f t="shared" si="0"/>
        <v>438</v>
      </c>
      <c r="G9" s="87">
        <f t="shared" si="0"/>
        <v>10</v>
      </c>
      <c r="H9" s="8">
        <f t="shared" si="0"/>
        <v>2</v>
      </c>
      <c r="I9" s="8">
        <f t="shared" si="0"/>
        <v>0</v>
      </c>
      <c r="J9" s="55">
        <f t="shared" si="0"/>
        <v>2</v>
      </c>
      <c r="K9" s="9">
        <f t="shared" si="0"/>
        <v>6</v>
      </c>
      <c r="L9" s="4">
        <f t="shared" si="0"/>
        <v>32</v>
      </c>
      <c r="M9" s="5">
        <f>SUM(M7:M8)</f>
        <v>22</v>
      </c>
      <c r="N9" s="5">
        <f t="shared" ref="N9:Q9" si="1">SUM(N7:N8)</f>
        <v>3</v>
      </c>
      <c r="O9" s="5">
        <f t="shared" si="1"/>
        <v>0</v>
      </c>
      <c r="P9" s="5">
        <f t="shared" si="1"/>
        <v>2</v>
      </c>
      <c r="Q9" s="6">
        <f t="shared" si="1"/>
        <v>5</v>
      </c>
      <c r="R9" s="56">
        <f t="shared" si="0"/>
        <v>1309</v>
      </c>
      <c r="S9" s="6">
        <f t="shared" si="0"/>
        <v>45</v>
      </c>
    </row>
    <row r="10" spans="1:19" ht="15.75" x14ac:dyDescent="0.25">
      <c r="A10" s="85" t="s">
        <v>4</v>
      </c>
      <c r="B10" s="82">
        <v>195</v>
      </c>
      <c r="C10" s="71">
        <v>18</v>
      </c>
      <c r="D10" s="59"/>
      <c r="E10" s="60"/>
      <c r="F10" s="91">
        <v>165</v>
      </c>
      <c r="G10" s="63">
        <f>SUM(H10:K10)</f>
        <v>6</v>
      </c>
      <c r="H10" s="49">
        <v>3</v>
      </c>
      <c r="I10" s="49"/>
      <c r="J10" s="49"/>
      <c r="K10" s="76">
        <v>3</v>
      </c>
      <c r="L10" s="63">
        <f>SUM(M10:Q10)</f>
        <v>8</v>
      </c>
      <c r="M10" s="17">
        <v>6</v>
      </c>
      <c r="N10" s="17"/>
      <c r="O10" s="17"/>
      <c r="P10" s="17">
        <v>1</v>
      </c>
      <c r="Q10" s="114">
        <v>1</v>
      </c>
      <c r="R10" s="117">
        <f>B10-D10-E10+F10+G10-L10</f>
        <v>358</v>
      </c>
      <c r="S10" s="19">
        <v>15</v>
      </c>
    </row>
    <row r="11" spans="1:19" ht="15.75" x14ac:dyDescent="0.25">
      <c r="A11" s="86" t="s">
        <v>7</v>
      </c>
      <c r="B11" s="83">
        <v>32</v>
      </c>
      <c r="C11" s="67"/>
      <c r="D11" s="61"/>
      <c r="E11" s="62">
        <v>0</v>
      </c>
      <c r="F11" s="92">
        <v>47</v>
      </c>
      <c r="G11" s="61">
        <f t="shared" ref="G11:G12" si="2">SUM(H11:K11)</f>
        <v>1</v>
      </c>
      <c r="H11" s="13">
        <v>1</v>
      </c>
      <c r="I11" s="13"/>
      <c r="J11" s="13"/>
      <c r="K11" s="62"/>
      <c r="L11" s="102">
        <f t="shared" ref="L11:L12" si="3">SUM(M11:Q11)</f>
        <v>1</v>
      </c>
      <c r="M11" s="48">
        <v>1</v>
      </c>
      <c r="N11" s="48"/>
      <c r="O11" s="48"/>
      <c r="P11" s="48"/>
      <c r="Q11" s="115"/>
      <c r="R11" s="118">
        <f>B11-D11-E11+F11+G11-L11</f>
        <v>79</v>
      </c>
      <c r="S11" s="14"/>
    </row>
    <row r="12" spans="1:19" ht="15.75" x14ac:dyDescent="0.25">
      <c r="A12" s="86" t="s">
        <v>6</v>
      </c>
      <c r="B12" s="83">
        <v>33</v>
      </c>
      <c r="C12" s="67"/>
      <c r="D12" s="61"/>
      <c r="E12" s="62">
        <v>4</v>
      </c>
      <c r="F12" s="92">
        <v>65</v>
      </c>
      <c r="G12" s="61">
        <f t="shared" si="2"/>
        <v>4</v>
      </c>
      <c r="H12" s="50"/>
      <c r="I12" s="50"/>
      <c r="J12" s="50"/>
      <c r="K12" s="77">
        <v>4</v>
      </c>
      <c r="L12" s="61">
        <f t="shared" si="3"/>
        <v>4</v>
      </c>
      <c r="M12" s="13">
        <v>4</v>
      </c>
      <c r="N12" s="13"/>
      <c r="O12" s="13"/>
      <c r="P12" s="13"/>
      <c r="Q12" s="116"/>
      <c r="R12" s="4">
        <f>B12-D12-E12+F12+G12-L12</f>
        <v>94</v>
      </c>
      <c r="S12" s="14"/>
    </row>
    <row r="13" spans="1:19" ht="28.5" customHeight="1" thickBot="1" x14ac:dyDescent="0.3">
      <c r="A13" s="87" t="s">
        <v>17</v>
      </c>
      <c r="B13" s="7">
        <f t="shared" ref="B13:S13" si="4">SUM(B10:B12)</f>
        <v>260</v>
      </c>
      <c r="C13" s="55">
        <f t="shared" si="4"/>
        <v>18</v>
      </c>
      <c r="D13" s="7">
        <f t="shared" si="4"/>
        <v>0</v>
      </c>
      <c r="E13" s="9">
        <f t="shared" si="4"/>
        <v>4</v>
      </c>
      <c r="F13" s="94">
        <f t="shared" si="4"/>
        <v>277</v>
      </c>
      <c r="G13" s="87">
        <f t="shared" si="4"/>
        <v>11</v>
      </c>
      <c r="H13" s="8">
        <f t="shared" si="4"/>
        <v>4</v>
      </c>
      <c r="I13" s="55">
        <f t="shared" si="4"/>
        <v>0</v>
      </c>
      <c r="J13" s="55">
        <f t="shared" si="4"/>
        <v>0</v>
      </c>
      <c r="K13" s="9">
        <f t="shared" si="4"/>
        <v>7</v>
      </c>
      <c r="L13" s="7">
        <f t="shared" si="4"/>
        <v>13</v>
      </c>
      <c r="M13" s="8">
        <f>SUM(M10:M12)</f>
        <v>11</v>
      </c>
      <c r="N13" s="8">
        <f t="shared" ref="N13:Q13" si="5">SUM(N10:N12)</f>
        <v>0</v>
      </c>
      <c r="O13" s="8">
        <f t="shared" si="5"/>
        <v>0</v>
      </c>
      <c r="P13" s="8">
        <f t="shared" si="5"/>
        <v>1</v>
      </c>
      <c r="Q13" s="55">
        <f t="shared" si="5"/>
        <v>1</v>
      </c>
      <c r="R13" s="7">
        <f t="shared" si="4"/>
        <v>531</v>
      </c>
      <c r="S13" s="9">
        <f t="shared" si="4"/>
        <v>15</v>
      </c>
    </row>
    <row r="14" spans="1:19" ht="16.5" thickBot="1" x14ac:dyDescent="0.3">
      <c r="A14" s="200" t="s">
        <v>31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2"/>
    </row>
    <row r="15" spans="1:19" ht="15.75" x14ac:dyDescent="0.25">
      <c r="A15" s="85" t="s">
        <v>5</v>
      </c>
      <c r="B15" s="95">
        <v>0</v>
      </c>
      <c r="C15" s="19"/>
      <c r="D15" s="59"/>
      <c r="E15" s="60"/>
      <c r="F15" s="88"/>
      <c r="G15" s="63"/>
      <c r="H15" s="49"/>
      <c r="I15" s="49"/>
      <c r="J15" s="49"/>
      <c r="K15" s="76"/>
      <c r="L15" s="63">
        <f>SUM(M15:Q15)</f>
        <v>0</v>
      </c>
      <c r="M15" s="17"/>
      <c r="N15" s="17"/>
      <c r="O15" s="17"/>
      <c r="P15" s="17"/>
      <c r="Q15" s="60"/>
      <c r="R15" s="57">
        <f>B15-D15-E15+F15+G15-L15</f>
        <v>0</v>
      </c>
      <c r="S15" s="19"/>
    </row>
    <row r="16" spans="1:19" ht="16.149999999999999" customHeight="1" x14ac:dyDescent="0.25">
      <c r="A16" s="86" t="s">
        <v>8</v>
      </c>
      <c r="B16" s="65">
        <v>51</v>
      </c>
      <c r="C16" s="14">
        <v>2</v>
      </c>
      <c r="D16" s="61"/>
      <c r="E16" s="62"/>
      <c r="F16" s="84"/>
      <c r="G16" s="61"/>
      <c r="H16" s="13"/>
      <c r="I16" s="13"/>
      <c r="J16" s="13"/>
      <c r="K16" s="62"/>
      <c r="L16" s="61">
        <f>SUM(M16:Q16)</f>
        <v>1</v>
      </c>
      <c r="M16" s="158">
        <v>1</v>
      </c>
      <c r="N16" s="13"/>
      <c r="O16" s="13"/>
      <c r="P16" s="13"/>
      <c r="Q16" s="159"/>
      <c r="R16" s="56">
        <f>B16-D16-E16+F16+G16-L16</f>
        <v>50</v>
      </c>
      <c r="S16" s="14"/>
    </row>
    <row r="17" spans="1:21" ht="15.75" x14ac:dyDescent="0.25">
      <c r="A17" s="86" t="s">
        <v>2</v>
      </c>
      <c r="B17" s="65">
        <f>SUM(B15:B16)</f>
        <v>51</v>
      </c>
      <c r="C17" s="66">
        <f t="shared" ref="C17:L17" si="6">SUM(C15:C16)</f>
        <v>2</v>
      </c>
      <c r="D17" s="65">
        <f t="shared" si="6"/>
        <v>0</v>
      </c>
      <c r="E17" s="66">
        <f t="shared" si="6"/>
        <v>0</v>
      </c>
      <c r="F17" s="96">
        <f t="shared" si="6"/>
        <v>0</v>
      </c>
      <c r="G17" s="111">
        <f t="shared" si="6"/>
        <v>0</v>
      </c>
      <c r="H17" s="112">
        <f t="shared" si="6"/>
        <v>0</v>
      </c>
      <c r="I17" s="25">
        <f t="shared" si="6"/>
        <v>0</v>
      </c>
      <c r="J17" s="112">
        <f t="shared" si="6"/>
        <v>0</v>
      </c>
      <c r="K17" s="66">
        <f t="shared" si="6"/>
        <v>0</v>
      </c>
      <c r="L17" s="65">
        <f t="shared" si="6"/>
        <v>1</v>
      </c>
      <c r="M17" s="25">
        <f>SUM(M15:M16)</f>
        <v>1</v>
      </c>
      <c r="N17" s="25">
        <f t="shared" ref="N17:Q17" si="7">SUM(N15:N16)</f>
        <v>0</v>
      </c>
      <c r="O17" s="25">
        <f t="shared" si="7"/>
        <v>0</v>
      </c>
      <c r="P17" s="25">
        <f t="shared" si="7"/>
        <v>0</v>
      </c>
      <c r="Q17" s="25">
        <f t="shared" si="7"/>
        <v>0</v>
      </c>
      <c r="R17" s="56">
        <f t="shared" ref="R17" si="8">R16+R15</f>
        <v>50</v>
      </c>
      <c r="S17" s="20">
        <f>SUM(S15:S16)</f>
        <v>0</v>
      </c>
    </row>
    <row r="18" spans="1:21" ht="28.5" customHeight="1" thickBot="1" x14ac:dyDescent="0.3">
      <c r="A18" s="87" t="s">
        <v>11</v>
      </c>
      <c r="B18" s="7">
        <f>B9+B13+B17</f>
        <v>1204</v>
      </c>
      <c r="C18" s="9">
        <f>C9+C13+C17</f>
        <v>76</v>
      </c>
      <c r="D18" s="7">
        <f t="shared" ref="D18:S18" si="9">D9+D13+D17</f>
        <v>0</v>
      </c>
      <c r="E18" s="9">
        <f t="shared" si="9"/>
        <v>4</v>
      </c>
      <c r="F18" s="89">
        <f t="shared" si="9"/>
        <v>715</v>
      </c>
      <c r="G18" s="87">
        <f t="shared" si="9"/>
        <v>21</v>
      </c>
      <c r="H18" s="55">
        <f t="shared" si="9"/>
        <v>6</v>
      </c>
      <c r="I18" s="8">
        <f t="shared" si="9"/>
        <v>0</v>
      </c>
      <c r="J18" s="55">
        <f t="shared" si="9"/>
        <v>2</v>
      </c>
      <c r="K18" s="9">
        <f t="shared" si="9"/>
        <v>13</v>
      </c>
      <c r="L18" s="87">
        <f t="shared" si="9"/>
        <v>46</v>
      </c>
      <c r="M18" s="55">
        <f t="shared" si="9"/>
        <v>34</v>
      </c>
      <c r="N18" s="8">
        <f t="shared" si="9"/>
        <v>3</v>
      </c>
      <c r="O18" s="8">
        <f t="shared" si="9"/>
        <v>0</v>
      </c>
      <c r="P18" s="55">
        <f t="shared" si="9"/>
        <v>3</v>
      </c>
      <c r="Q18" s="8">
        <f t="shared" si="9"/>
        <v>6</v>
      </c>
      <c r="R18" s="58">
        <f t="shared" si="9"/>
        <v>1890</v>
      </c>
      <c r="S18" s="9">
        <f t="shared" si="9"/>
        <v>60</v>
      </c>
    </row>
    <row r="19" spans="1:21" ht="16.5" customHeight="1" thickBot="1" x14ac:dyDescent="0.3">
      <c r="A19" s="197" t="s">
        <v>9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9"/>
    </row>
    <row r="20" spans="1:21" ht="15.75" x14ac:dyDescent="0.25">
      <c r="A20" s="97" t="s">
        <v>4</v>
      </c>
      <c r="B20" s="82">
        <v>89</v>
      </c>
      <c r="C20" s="19">
        <v>11</v>
      </c>
      <c r="D20" s="15"/>
      <c r="E20" s="19"/>
      <c r="F20" s="98">
        <v>50</v>
      </c>
      <c r="G20" s="103">
        <f>SUM(H20:K20)</f>
        <v>0</v>
      </c>
      <c r="H20" s="16"/>
      <c r="I20" s="16"/>
      <c r="J20" s="16"/>
      <c r="K20" s="19"/>
      <c r="L20" s="103">
        <f>SUM(M20:Q20)</f>
        <v>3</v>
      </c>
      <c r="M20" s="16">
        <v>2</v>
      </c>
      <c r="N20" s="16">
        <v>1</v>
      </c>
      <c r="O20" s="16"/>
      <c r="P20" s="16"/>
      <c r="Q20" s="71"/>
      <c r="R20" s="117">
        <f>B20-D20-E20+F20+G20-L20</f>
        <v>136</v>
      </c>
      <c r="S20" s="19">
        <v>9</v>
      </c>
    </row>
    <row r="21" spans="1:21" ht="15.75" x14ac:dyDescent="0.25">
      <c r="A21" s="80" t="s">
        <v>7</v>
      </c>
      <c r="B21" s="83">
        <v>13</v>
      </c>
      <c r="C21" s="14"/>
      <c r="D21" s="18"/>
      <c r="E21" s="14"/>
      <c r="F21" s="99">
        <v>11</v>
      </c>
      <c r="G21" s="18">
        <f t="shared" ref="G21:G22" si="10">SUM(H21:K21)</f>
        <v>2</v>
      </c>
      <c r="H21" s="12">
        <v>2</v>
      </c>
      <c r="I21" s="12"/>
      <c r="J21" s="12"/>
      <c r="K21" s="14"/>
      <c r="L21" s="110">
        <f t="shared" ref="L21:L22" si="11">SUM(M21:Q21)</f>
        <v>0</v>
      </c>
      <c r="M21" s="12"/>
      <c r="N21" s="12"/>
      <c r="O21" s="12"/>
      <c r="P21" s="12"/>
      <c r="Q21" s="67"/>
      <c r="R21" s="4">
        <f>B21-D21-E21+F21+G21-L21</f>
        <v>26</v>
      </c>
      <c r="S21" s="14"/>
    </row>
    <row r="22" spans="1:21" ht="15.75" x14ac:dyDescent="0.25">
      <c r="A22" s="80" t="s">
        <v>6</v>
      </c>
      <c r="B22" s="83">
        <v>0</v>
      </c>
      <c r="C22" s="14"/>
      <c r="D22" s="18"/>
      <c r="E22" s="14"/>
      <c r="F22" s="99">
        <v>20</v>
      </c>
      <c r="G22" s="18">
        <f t="shared" si="10"/>
        <v>0</v>
      </c>
      <c r="H22" s="52"/>
      <c r="I22" s="52"/>
      <c r="J22" s="52"/>
      <c r="K22" s="78"/>
      <c r="L22" s="18">
        <f t="shared" si="11"/>
        <v>0</v>
      </c>
      <c r="M22" s="12"/>
      <c r="N22" s="12"/>
      <c r="O22" s="12"/>
      <c r="P22" s="12"/>
      <c r="Q22" s="67"/>
      <c r="R22" s="4">
        <f>B22-D22-E22+F22+G22-L22</f>
        <v>20</v>
      </c>
      <c r="S22" s="14"/>
    </row>
    <row r="23" spans="1:21" ht="27.6" customHeight="1" thickBot="1" x14ac:dyDescent="0.3">
      <c r="A23" s="87" t="s">
        <v>11</v>
      </c>
      <c r="B23" s="69">
        <f t="shared" ref="B23:S23" si="12">SUM(B20:B22)</f>
        <v>102</v>
      </c>
      <c r="C23" s="70">
        <f t="shared" si="12"/>
        <v>11</v>
      </c>
      <c r="D23" s="69">
        <f t="shared" si="12"/>
        <v>0</v>
      </c>
      <c r="E23" s="70">
        <f t="shared" si="12"/>
        <v>0</v>
      </c>
      <c r="F23" s="90">
        <f t="shared" si="12"/>
        <v>81</v>
      </c>
      <c r="G23" s="113">
        <f t="shared" si="12"/>
        <v>2</v>
      </c>
      <c r="H23" s="8">
        <f t="shared" si="12"/>
        <v>2</v>
      </c>
      <c r="I23" s="55">
        <f t="shared" si="12"/>
        <v>0</v>
      </c>
      <c r="J23" s="55">
        <f t="shared" si="12"/>
        <v>0</v>
      </c>
      <c r="K23" s="9">
        <f t="shared" si="12"/>
        <v>0</v>
      </c>
      <c r="L23" s="113">
        <f t="shared" si="12"/>
        <v>3</v>
      </c>
      <c r="M23" s="55">
        <f t="shared" si="12"/>
        <v>2</v>
      </c>
      <c r="N23" s="55">
        <f t="shared" si="12"/>
        <v>1</v>
      </c>
      <c r="O23" s="55">
        <f t="shared" si="12"/>
        <v>0</v>
      </c>
      <c r="P23" s="55">
        <f t="shared" si="12"/>
        <v>0</v>
      </c>
      <c r="Q23" s="55">
        <f t="shared" si="12"/>
        <v>0</v>
      </c>
      <c r="R23" s="7">
        <f t="shared" si="12"/>
        <v>182</v>
      </c>
      <c r="S23" s="9">
        <f t="shared" si="12"/>
        <v>9</v>
      </c>
    </row>
    <row r="24" spans="1:21" ht="16.5" customHeight="1" thickBot="1" x14ac:dyDescent="0.3">
      <c r="A24" s="197" t="s">
        <v>12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9"/>
    </row>
    <row r="25" spans="1:21" ht="15.75" x14ac:dyDescent="0.25">
      <c r="A25" s="97" t="s">
        <v>4</v>
      </c>
      <c r="B25" s="82">
        <v>82</v>
      </c>
      <c r="C25" s="19">
        <v>5</v>
      </c>
      <c r="D25" s="82"/>
      <c r="E25" s="100"/>
      <c r="F25" s="98">
        <v>41</v>
      </c>
      <c r="G25" s="103">
        <f>SUM(H25:K25)</f>
        <v>2</v>
      </c>
      <c r="H25" s="51">
        <v>1</v>
      </c>
      <c r="I25" s="51"/>
      <c r="J25" s="51">
        <v>1</v>
      </c>
      <c r="K25" s="119"/>
      <c r="L25" s="103">
        <f>SUM(M25:Q25)</f>
        <v>4</v>
      </c>
      <c r="M25" s="16">
        <v>1</v>
      </c>
      <c r="N25" s="16"/>
      <c r="O25" s="16"/>
      <c r="P25" s="16">
        <v>2</v>
      </c>
      <c r="Q25" s="71">
        <v>1</v>
      </c>
      <c r="R25" s="117">
        <f>B25-D25-E25+F25+G25-L25</f>
        <v>121</v>
      </c>
      <c r="S25" s="19">
        <v>6</v>
      </c>
      <c r="U25">
        <f>R25-S25</f>
        <v>115</v>
      </c>
    </row>
    <row r="26" spans="1:21" ht="15.75" x14ac:dyDescent="0.25">
      <c r="A26" s="80" t="s">
        <v>7</v>
      </c>
      <c r="B26" s="18">
        <v>10</v>
      </c>
      <c r="C26" s="14"/>
      <c r="D26" s="18"/>
      <c r="E26" s="14">
        <v>1</v>
      </c>
      <c r="F26" s="99">
        <v>10</v>
      </c>
      <c r="G26" s="18">
        <f>SUM(H26:K26)</f>
        <v>1</v>
      </c>
      <c r="H26" s="12">
        <v>1</v>
      </c>
      <c r="I26" s="12"/>
      <c r="J26" s="12"/>
      <c r="K26" s="67"/>
      <c r="L26" s="18">
        <f t="shared" ref="L26:L27" si="13">SUM(M26:Q26)</f>
        <v>2</v>
      </c>
      <c r="M26" s="12"/>
      <c r="N26" s="12">
        <v>2</v>
      </c>
      <c r="O26" s="12"/>
      <c r="P26" s="12"/>
      <c r="Q26" s="67"/>
      <c r="R26" s="4">
        <f>B26-D26-E26+F26+G26-L26</f>
        <v>18</v>
      </c>
      <c r="S26" s="14"/>
    </row>
    <row r="27" spans="1:21" ht="15.75" x14ac:dyDescent="0.25">
      <c r="A27" s="80" t="s">
        <v>6</v>
      </c>
      <c r="B27" s="18">
        <v>0</v>
      </c>
      <c r="C27" s="14">
        <v>0</v>
      </c>
      <c r="D27" s="18"/>
      <c r="E27" s="14"/>
      <c r="F27" s="99"/>
      <c r="G27" s="18">
        <f>SUM(H27:K27)</f>
        <v>0</v>
      </c>
      <c r="H27" s="53"/>
      <c r="I27" s="53"/>
      <c r="J27" s="53"/>
      <c r="K27" s="120"/>
      <c r="L27" s="18">
        <f t="shared" si="13"/>
        <v>0</v>
      </c>
      <c r="M27" s="12"/>
      <c r="N27" s="12"/>
      <c r="O27" s="12"/>
      <c r="P27" s="12"/>
      <c r="Q27" s="67"/>
      <c r="R27" s="4">
        <f>B27-D27-E27+F27+G27-L27</f>
        <v>0</v>
      </c>
      <c r="S27" s="14"/>
    </row>
    <row r="28" spans="1:21" ht="28.9" customHeight="1" thickBot="1" x14ac:dyDescent="0.3">
      <c r="A28" s="87" t="s">
        <v>11</v>
      </c>
      <c r="B28" s="7">
        <f>SUM(B25:B27)</f>
        <v>92</v>
      </c>
      <c r="C28" s="9">
        <f t="shared" ref="C28:S28" si="14">SUM(C25:C27)</f>
        <v>5</v>
      </c>
      <c r="D28" s="7">
        <f t="shared" si="14"/>
        <v>0</v>
      </c>
      <c r="E28" s="9">
        <f t="shared" si="14"/>
        <v>1</v>
      </c>
      <c r="F28" s="89">
        <f t="shared" si="14"/>
        <v>51</v>
      </c>
      <c r="G28" s="87">
        <f t="shared" si="14"/>
        <v>3</v>
      </c>
      <c r="H28" s="55">
        <f t="shared" si="14"/>
        <v>2</v>
      </c>
      <c r="I28" s="55">
        <f t="shared" si="14"/>
        <v>0</v>
      </c>
      <c r="J28" s="55">
        <f t="shared" si="14"/>
        <v>1</v>
      </c>
      <c r="K28" s="55">
        <f t="shared" si="14"/>
        <v>0</v>
      </c>
      <c r="L28" s="7">
        <f t="shared" si="14"/>
        <v>6</v>
      </c>
      <c r="M28" s="8">
        <f>SUM(M25:M27)</f>
        <v>1</v>
      </c>
      <c r="N28" s="8">
        <f t="shared" ref="N28:Q28" si="15">SUM(N25:N27)</f>
        <v>2</v>
      </c>
      <c r="O28" s="8">
        <f t="shared" si="15"/>
        <v>0</v>
      </c>
      <c r="P28" s="8">
        <f t="shared" si="15"/>
        <v>2</v>
      </c>
      <c r="Q28" s="55">
        <f t="shared" si="15"/>
        <v>1</v>
      </c>
      <c r="R28" s="7">
        <f t="shared" si="14"/>
        <v>139</v>
      </c>
      <c r="S28" s="9">
        <f t="shared" si="14"/>
        <v>6</v>
      </c>
    </row>
    <row r="29" spans="1:21" ht="16.5" thickBot="1" x14ac:dyDescent="0.3">
      <c r="A29" s="181" t="s">
        <v>13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3"/>
    </row>
    <row r="30" spans="1:21" ht="15.75" x14ac:dyDescent="0.25">
      <c r="A30" s="97" t="s">
        <v>5</v>
      </c>
      <c r="B30" s="15">
        <v>19</v>
      </c>
      <c r="C30" s="19">
        <v>8</v>
      </c>
      <c r="D30" s="15"/>
      <c r="E30" s="19"/>
      <c r="F30" s="98"/>
      <c r="G30" s="103">
        <f>SUM(H30:K30)</f>
        <v>0</v>
      </c>
      <c r="H30" s="16">
        <v>0</v>
      </c>
      <c r="I30" s="16"/>
      <c r="J30" s="16"/>
      <c r="K30" s="19"/>
      <c r="L30" s="139">
        <f>SUM(M30:Q30)</f>
        <v>2</v>
      </c>
      <c r="M30" s="134">
        <v>2</v>
      </c>
      <c r="N30" s="134"/>
      <c r="O30" s="134"/>
      <c r="P30" s="134"/>
      <c r="Q30" s="135"/>
      <c r="R30" s="136">
        <f>B30-D30-E30+F30+G30-L30</f>
        <v>17</v>
      </c>
      <c r="S30" s="135">
        <v>7</v>
      </c>
      <c r="U30">
        <f>R30-S30</f>
        <v>10</v>
      </c>
    </row>
    <row r="31" spans="1:21" ht="15.75" x14ac:dyDescent="0.25">
      <c r="A31" s="80" t="s">
        <v>4</v>
      </c>
      <c r="B31" s="18">
        <v>85</v>
      </c>
      <c r="C31" s="14">
        <v>2</v>
      </c>
      <c r="D31" s="18"/>
      <c r="E31" s="14"/>
      <c r="F31" s="99">
        <v>25</v>
      </c>
      <c r="G31" s="110">
        <f t="shared" ref="G31:G33" si="16">SUM(H31:K31)</f>
        <v>2</v>
      </c>
      <c r="H31" s="12"/>
      <c r="I31" s="12"/>
      <c r="J31" s="12">
        <v>1</v>
      </c>
      <c r="K31" s="138">
        <v>1</v>
      </c>
      <c r="L31" s="141">
        <f>SUM(M31:Q31)</f>
        <v>5</v>
      </c>
      <c r="M31" s="140">
        <v>4</v>
      </c>
      <c r="N31" s="140">
        <v>1</v>
      </c>
      <c r="O31" s="140"/>
      <c r="P31" s="140"/>
      <c r="Q31" s="138"/>
      <c r="R31" s="137">
        <f>B31-D31-E31+F31+G31-L31</f>
        <v>107</v>
      </c>
      <c r="S31" s="138">
        <v>4</v>
      </c>
      <c r="U31">
        <f>R31-S31</f>
        <v>103</v>
      </c>
    </row>
    <row r="32" spans="1:21" ht="15.75" x14ac:dyDescent="0.25">
      <c r="A32" s="80" t="s">
        <v>7</v>
      </c>
      <c r="B32" s="18">
        <v>9</v>
      </c>
      <c r="C32" s="14"/>
      <c r="D32" s="18"/>
      <c r="E32" s="14">
        <v>2</v>
      </c>
      <c r="F32" s="99">
        <v>15</v>
      </c>
      <c r="G32" s="18">
        <f t="shared" si="16"/>
        <v>0</v>
      </c>
      <c r="H32" s="12"/>
      <c r="I32" s="12"/>
      <c r="J32" s="12"/>
      <c r="K32" s="14"/>
      <c r="L32" s="110">
        <f t="shared" ref="L32:L33" si="17">SUM(M32:Q32)</f>
        <v>1</v>
      </c>
      <c r="M32" s="12"/>
      <c r="N32" s="12">
        <v>1</v>
      </c>
      <c r="O32" s="12"/>
      <c r="P32" s="12"/>
      <c r="Q32" s="14"/>
      <c r="R32" s="56">
        <f>B32-D32-E32+F32+G32-L32</f>
        <v>21</v>
      </c>
      <c r="S32" s="14"/>
    </row>
    <row r="33" spans="1:21" ht="15.75" x14ac:dyDescent="0.25">
      <c r="A33" s="80" t="s">
        <v>6</v>
      </c>
      <c r="B33" s="18">
        <v>0</v>
      </c>
      <c r="C33" s="14"/>
      <c r="D33" s="18"/>
      <c r="E33" s="14"/>
      <c r="F33" s="99"/>
      <c r="G33" s="18">
        <f t="shared" si="16"/>
        <v>0</v>
      </c>
      <c r="H33" s="52"/>
      <c r="I33" s="52"/>
      <c r="J33" s="52"/>
      <c r="K33" s="78"/>
      <c r="L33" s="18">
        <f t="shared" si="17"/>
        <v>0</v>
      </c>
      <c r="M33" s="12"/>
      <c r="N33" s="12"/>
      <c r="O33" s="12"/>
      <c r="P33" s="12"/>
      <c r="Q33" s="14"/>
      <c r="R33" s="56">
        <f>B33-D33-E33+F33+G33-L33</f>
        <v>0</v>
      </c>
      <c r="S33" s="14"/>
    </row>
    <row r="34" spans="1:21" ht="28.5" customHeight="1" thickBot="1" x14ac:dyDescent="0.3">
      <c r="A34" s="87" t="s">
        <v>11</v>
      </c>
      <c r="B34" s="7">
        <f t="shared" ref="B34:S34" si="18">SUM(B30:B33)</f>
        <v>113</v>
      </c>
      <c r="C34" s="9">
        <f t="shared" si="18"/>
        <v>10</v>
      </c>
      <c r="D34" s="7">
        <f t="shared" si="18"/>
        <v>0</v>
      </c>
      <c r="E34" s="9">
        <f t="shared" si="18"/>
        <v>2</v>
      </c>
      <c r="F34" s="89">
        <f t="shared" si="18"/>
        <v>40</v>
      </c>
      <c r="G34" s="87">
        <f t="shared" si="18"/>
        <v>2</v>
      </c>
      <c r="H34" s="8">
        <f t="shared" si="18"/>
        <v>0</v>
      </c>
      <c r="I34" s="55">
        <f t="shared" si="18"/>
        <v>0</v>
      </c>
      <c r="J34" s="55">
        <f t="shared" si="18"/>
        <v>1</v>
      </c>
      <c r="K34" s="9">
        <f t="shared" si="18"/>
        <v>1</v>
      </c>
      <c r="L34" s="7">
        <f t="shared" si="18"/>
        <v>8</v>
      </c>
      <c r="M34" s="8">
        <f>SUM(M30:M33)</f>
        <v>6</v>
      </c>
      <c r="N34" s="8">
        <f t="shared" ref="N34:Q34" si="19">SUM(N30:N33)</f>
        <v>2</v>
      </c>
      <c r="O34" s="8">
        <f t="shared" si="19"/>
        <v>0</v>
      </c>
      <c r="P34" s="8">
        <f t="shared" si="19"/>
        <v>0</v>
      </c>
      <c r="Q34" s="9">
        <f t="shared" si="19"/>
        <v>0</v>
      </c>
      <c r="R34" s="58">
        <f t="shared" si="18"/>
        <v>145</v>
      </c>
      <c r="S34" s="9">
        <f t="shared" si="18"/>
        <v>11</v>
      </c>
    </row>
    <row r="35" spans="1:21" ht="15.75" thickBot="1" x14ac:dyDescent="0.3">
      <c r="A35" s="186" t="s">
        <v>14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8"/>
    </row>
    <row r="36" spans="1:21" ht="15.75" x14ac:dyDescent="0.25">
      <c r="A36" s="97" t="s">
        <v>4</v>
      </c>
      <c r="B36" s="73">
        <v>139</v>
      </c>
      <c r="C36" s="122">
        <v>13</v>
      </c>
      <c r="D36" s="73"/>
      <c r="E36" s="23"/>
      <c r="F36" s="129">
        <v>70</v>
      </c>
      <c r="G36" s="126">
        <f>SUM(H36:K36)</f>
        <v>2</v>
      </c>
      <c r="H36" s="21">
        <v>1</v>
      </c>
      <c r="I36" s="21"/>
      <c r="J36" s="21"/>
      <c r="K36" s="122">
        <v>1</v>
      </c>
      <c r="L36" s="73">
        <f>SUM(M36:Q36)</f>
        <v>5</v>
      </c>
      <c r="M36" s="21">
        <v>3</v>
      </c>
      <c r="N36" s="21">
        <v>2</v>
      </c>
      <c r="O36" s="21"/>
      <c r="P36" s="21"/>
      <c r="Q36" s="23"/>
      <c r="R36" s="57">
        <f>B36-D36-E36+F36+G36-L36</f>
        <v>206</v>
      </c>
      <c r="S36" s="23">
        <v>11</v>
      </c>
      <c r="U36">
        <f>R36-S36</f>
        <v>195</v>
      </c>
    </row>
    <row r="37" spans="1:21" ht="15.75" x14ac:dyDescent="0.25">
      <c r="A37" s="80" t="s">
        <v>7</v>
      </c>
      <c r="B37" s="74">
        <v>15</v>
      </c>
      <c r="C37" s="123"/>
      <c r="D37" s="74"/>
      <c r="E37" s="24"/>
      <c r="F37" s="130">
        <v>15</v>
      </c>
      <c r="G37" s="127">
        <f t="shared" ref="G37:G38" si="20">SUM(H37:K37)</f>
        <v>0</v>
      </c>
      <c r="H37" s="22"/>
      <c r="I37" s="22"/>
      <c r="J37" s="22"/>
      <c r="K37" s="123"/>
      <c r="L37" s="74">
        <f t="shared" ref="L37:L38" si="21">SUM(M37:Q37)</f>
        <v>0</v>
      </c>
      <c r="M37" s="22"/>
      <c r="N37" s="22"/>
      <c r="O37" s="22"/>
      <c r="P37" s="22"/>
      <c r="Q37" s="24"/>
      <c r="R37" s="56">
        <f>B37-D37-E37+F37+G37-L37</f>
        <v>30</v>
      </c>
      <c r="S37" s="24"/>
    </row>
    <row r="38" spans="1:21" ht="15.75" x14ac:dyDescent="0.25">
      <c r="A38" s="80" t="s">
        <v>6</v>
      </c>
      <c r="B38" s="74">
        <v>0</v>
      </c>
      <c r="C38" s="123"/>
      <c r="D38" s="74"/>
      <c r="E38" s="24"/>
      <c r="F38" s="130">
        <v>20</v>
      </c>
      <c r="G38" s="79">
        <f t="shared" si="20"/>
        <v>1</v>
      </c>
      <c r="H38" s="22"/>
      <c r="I38" s="22"/>
      <c r="J38" s="22"/>
      <c r="K38" s="123">
        <v>1</v>
      </c>
      <c r="L38" s="74">
        <f t="shared" si="21"/>
        <v>1</v>
      </c>
      <c r="M38" s="22"/>
      <c r="N38" s="22">
        <v>1</v>
      </c>
      <c r="O38" s="22"/>
      <c r="P38" s="22"/>
      <c r="Q38" s="24"/>
      <c r="R38" s="56">
        <f>B38-D38-E38+F38+G38-L38</f>
        <v>20</v>
      </c>
      <c r="S38" s="24"/>
    </row>
    <row r="39" spans="1:21" ht="28.5" customHeight="1" thickBot="1" x14ac:dyDescent="0.3">
      <c r="A39" s="87" t="s">
        <v>11</v>
      </c>
      <c r="B39" s="75">
        <f t="shared" ref="B39:S39" si="22">SUM(B36:B38)</f>
        <v>154</v>
      </c>
      <c r="C39" s="124">
        <f t="shared" si="22"/>
        <v>13</v>
      </c>
      <c r="D39" s="75">
        <f t="shared" si="22"/>
        <v>0</v>
      </c>
      <c r="E39" s="11">
        <f t="shared" si="22"/>
        <v>0</v>
      </c>
      <c r="F39" s="131">
        <f t="shared" si="22"/>
        <v>105</v>
      </c>
      <c r="G39" s="101">
        <f t="shared" si="22"/>
        <v>3</v>
      </c>
      <c r="H39" s="124">
        <f t="shared" si="22"/>
        <v>1</v>
      </c>
      <c r="I39" s="10">
        <f t="shared" si="22"/>
        <v>0</v>
      </c>
      <c r="J39" s="124">
        <f t="shared" si="22"/>
        <v>0</v>
      </c>
      <c r="K39" s="11">
        <f t="shared" si="22"/>
        <v>2</v>
      </c>
      <c r="L39" s="75">
        <f t="shared" si="22"/>
        <v>6</v>
      </c>
      <c r="M39" s="10">
        <f>SUM(M36:M38)</f>
        <v>3</v>
      </c>
      <c r="N39" s="10">
        <f t="shared" ref="N39:Q39" si="23">SUM(N36:N38)</f>
        <v>3</v>
      </c>
      <c r="O39" s="10">
        <f t="shared" si="23"/>
        <v>0</v>
      </c>
      <c r="P39" s="10">
        <f t="shared" si="23"/>
        <v>0</v>
      </c>
      <c r="Q39" s="11">
        <f t="shared" si="23"/>
        <v>0</v>
      </c>
      <c r="R39" s="72">
        <f t="shared" si="22"/>
        <v>256</v>
      </c>
      <c r="S39" s="11">
        <f t="shared" si="22"/>
        <v>11</v>
      </c>
    </row>
    <row r="40" spans="1:21" ht="28.5" customHeight="1" thickBot="1" x14ac:dyDescent="0.3">
      <c r="A40" s="2" t="s">
        <v>15</v>
      </c>
      <c r="B40" s="104">
        <f t="shared" ref="B40:S40" si="24">B18+B23+B28+B34+B39</f>
        <v>1665</v>
      </c>
      <c r="C40" s="125">
        <f t="shared" si="24"/>
        <v>115</v>
      </c>
      <c r="D40" s="132">
        <f t="shared" si="24"/>
        <v>0</v>
      </c>
      <c r="E40" s="104">
        <f t="shared" si="24"/>
        <v>7</v>
      </c>
      <c r="F40" s="105">
        <f t="shared" si="24"/>
        <v>992</v>
      </c>
      <c r="G40" s="128">
        <f t="shared" si="24"/>
        <v>31</v>
      </c>
      <c r="H40" s="104">
        <f t="shared" si="24"/>
        <v>11</v>
      </c>
      <c r="I40" s="104">
        <f t="shared" si="24"/>
        <v>0</v>
      </c>
      <c r="J40" s="104">
        <f t="shared" si="24"/>
        <v>4</v>
      </c>
      <c r="K40" s="125">
        <f t="shared" si="24"/>
        <v>16</v>
      </c>
      <c r="L40" s="132">
        <f t="shared" si="24"/>
        <v>69</v>
      </c>
      <c r="M40" s="104">
        <f t="shared" si="24"/>
        <v>46</v>
      </c>
      <c r="N40" s="104">
        <f t="shared" si="24"/>
        <v>11</v>
      </c>
      <c r="O40" s="104">
        <f t="shared" si="24"/>
        <v>0</v>
      </c>
      <c r="P40" s="104">
        <f t="shared" si="24"/>
        <v>5</v>
      </c>
      <c r="Q40" s="105">
        <f t="shared" si="24"/>
        <v>7</v>
      </c>
      <c r="R40" s="128">
        <f t="shared" si="24"/>
        <v>2612</v>
      </c>
      <c r="S40" s="105">
        <f t="shared" si="24"/>
        <v>97</v>
      </c>
      <c r="U40" t="s">
        <v>19</v>
      </c>
    </row>
    <row r="41" spans="1:21" ht="28.5" customHeight="1" x14ac:dyDescent="0.25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</row>
    <row r="42" spans="1:21" ht="15.75" thickBot="1" x14ac:dyDescent="0.3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</row>
    <row r="43" spans="1:21" ht="15.75" thickBot="1" x14ac:dyDescent="0.3">
      <c r="A43" s="1"/>
      <c r="B43" s="1"/>
      <c r="C43" s="1"/>
      <c r="D43" s="145"/>
      <c r="E43" s="146" t="s">
        <v>5</v>
      </c>
      <c r="F43" s="146">
        <f>F7</f>
        <v>438</v>
      </c>
      <c r="G43" s="210">
        <f>F43+F44</f>
        <v>789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D44" s="147"/>
      <c r="E44" s="143" t="s">
        <v>4</v>
      </c>
      <c r="F44" s="144">
        <f>F10+F20++F25+F31+F36</f>
        <v>351</v>
      </c>
      <c r="G44" s="211"/>
      <c r="K44" s="3"/>
      <c r="L44" s="3"/>
      <c r="M44" s="3"/>
      <c r="N44" s="3"/>
      <c r="O44" s="3"/>
      <c r="P44" s="3"/>
      <c r="Q44" s="28"/>
      <c r="R44" s="34"/>
      <c r="S44" s="34"/>
      <c r="T44" s="34" t="s">
        <v>22</v>
      </c>
      <c r="U44" s="35" t="s">
        <v>23</v>
      </c>
    </row>
    <row r="45" spans="1:21" x14ac:dyDescent="0.25">
      <c r="D45" s="147"/>
      <c r="E45" s="143" t="s">
        <v>7</v>
      </c>
      <c r="F45" s="36">
        <f>F21+F11+F26+F32+F37</f>
        <v>98</v>
      </c>
      <c r="G45" s="212">
        <f>F45+F46</f>
        <v>163</v>
      </c>
      <c r="H45" s="3"/>
      <c r="I45" s="3"/>
      <c r="J45" s="3"/>
      <c r="K45" s="3"/>
      <c r="L45" s="107"/>
      <c r="M45" s="107"/>
      <c r="N45" s="107"/>
      <c r="O45" s="107"/>
      <c r="P45" s="107"/>
      <c r="Q45" s="38" t="s">
        <v>4</v>
      </c>
      <c r="R45" s="39">
        <f>R10+R20+R25+R31+R36</f>
        <v>928</v>
      </c>
      <c r="S45" s="40">
        <f>S10+S20+S25+S31+S36</f>
        <v>45</v>
      </c>
      <c r="T45" s="41">
        <f>R45</f>
        <v>928</v>
      </c>
      <c r="U45" s="42"/>
    </row>
    <row r="46" spans="1:21" x14ac:dyDescent="0.25">
      <c r="D46" s="147"/>
      <c r="E46" s="143" t="s">
        <v>43</v>
      </c>
      <c r="F46" s="36">
        <f>F12</f>
        <v>65</v>
      </c>
      <c r="G46" s="212"/>
      <c r="H46" s="3"/>
      <c r="I46" s="3"/>
      <c r="J46" s="3"/>
      <c r="K46" s="3"/>
      <c r="L46" s="107"/>
      <c r="M46" s="107"/>
      <c r="N46" s="107"/>
      <c r="O46" s="107"/>
      <c r="P46" s="107"/>
      <c r="Q46" s="29" t="s">
        <v>5</v>
      </c>
      <c r="R46" s="26">
        <f>R9+R17+R30</f>
        <v>1376</v>
      </c>
      <c r="S46" s="33">
        <f>S9+S17</f>
        <v>45</v>
      </c>
      <c r="T46" s="36">
        <f>R7+R15+R30</f>
        <v>1326</v>
      </c>
      <c r="U46" s="37">
        <f>R8+R16</f>
        <v>50</v>
      </c>
    </row>
    <row r="47" spans="1:21" ht="15.75" thickBot="1" x14ac:dyDescent="0.3">
      <c r="D47" s="148"/>
      <c r="E47" s="149"/>
      <c r="F47" s="150">
        <f>SUM(F43:F46)</f>
        <v>952</v>
      </c>
      <c r="G47" s="151"/>
      <c r="H47" s="3"/>
      <c r="I47" s="3"/>
      <c r="J47" s="3"/>
      <c r="K47" s="3"/>
      <c r="L47" s="108"/>
      <c r="M47" s="108"/>
      <c r="N47" s="108"/>
      <c r="O47" s="108"/>
      <c r="P47" s="108"/>
      <c r="Q47" s="106"/>
      <c r="R47" s="26">
        <f>SUM(R45:R46)</f>
        <v>2304</v>
      </c>
      <c r="S47" s="33">
        <f>SUM(S45:S46)</f>
        <v>90</v>
      </c>
      <c r="T47" s="36">
        <f>SUM(T45:T46)</f>
        <v>2254</v>
      </c>
      <c r="U47" s="37">
        <f>SUM(U45:U46)</f>
        <v>50</v>
      </c>
    </row>
    <row r="48" spans="1:21" x14ac:dyDescent="0.25">
      <c r="E48" s="3"/>
      <c r="F48" s="3"/>
      <c r="G48" s="3"/>
      <c r="H48" s="3"/>
      <c r="I48" s="3"/>
      <c r="J48" s="3"/>
      <c r="K48" s="3"/>
      <c r="L48" s="107"/>
      <c r="M48" s="107"/>
      <c r="N48" s="107"/>
      <c r="O48" s="107"/>
      <c r="P48" s="107"/>
      <c r="Q48" s="29" t="s">
        <v>7</v>
      </c>
      <c r="R48" s="26">
        <f>R11+R21+R26+R32+R37</f>
        <v>174</v>
      </c>
      <c r="S48" s="33">
        <f>S11+S21+S26+S32+S37</f>
        <v>0</v>
      </c>
      <c r="T48" s="36">
        <f>R48</f>
        <v>174</v>
      </c>
      <c r="U48" s="37"/>
    </row>
    <row r="49" spans="5:21" x14ac:dyDescent="0.25">
      <c r="E49" s="3"/>
      <c r="F49" s="3"/>
      <c r="G49" s="3"/>
      <c r="H49" s="3"/>
      <c r="I49" s="3"/>
      <c r="J49" s="3"/>
      <c r="K49" s="3"/>
      <c r="L49" s="107"/>
      <c r="M49" s="107"/>
      <c r="N49" s="107"/>
      <c r="O49" s="107"/>
      <c r="P49" s="107"/>
      <c r="Q49" s="29" t="s">
        <v>6</v>
      </c>
      <c r="R49" s="26">
        <f>R12++R22+R27+R33+R38</f>
        <v>134</v>
      </c>
      <c r="S49" s="33">
        <f>S12++S22+S27+S33+S38</f>
        <v>0</v>
      </c>
      <c r="T49" s="36">
        <f>R49</f>
        <v>134</v>
      </c>
      <c r="U49" s="37"/>
    </row>
    <row r="50" spans="5:21" ht="15.75" thickBot="1" x14ac:dyDescent="0.3">
      <c r="E50" s="3"/>
      <c r="F50" s="3"/>
      <c r="G50" s="27"/>
      <c r="H50" s="27"/>
      <c r="I50" s="27"/>
      <c r="J50" s="27"/>
      <c r="K50" s="27"/>
      <c r="L50" s="109"/>
      <c r="M50" s="109"/>
      <c r="N50" s="109"/>
      <c r="O50" s="109"/>
      <c r="P50" s="109"/>
      <c r="Q50" s="30" t="s">
        <v>21</v>
      </c>
      <c r="R50" s="31">
        <f>SUM(R47:R49)</f>
        <v>2612</v>
      </c>
      <c r="S50" s="31">
        <f t="shared" ref="S50:U50" si="25">SUM(S47:S49)</f>
        <v>90</v>
      </c>
      <c r="T50" s="31">
        <f t="shared" si="25"/>
        <v>2562</v>
      </c>
      <c r="U50" s="32">
        <f t="shared" si="25"/>
        <v>50</v>
      </c>
    </row>
    <row r="51" spans="5:21" ht="15.75" thickBot="1" x14ac:dyDescent="0.3">
      <c r="K51" s="3"/>
      <c r="L51" s="3"/>
      <c r="M51" s="3"/>
      <c r="N51" s="3"/>
      <c r="O51" s="3"/>
      <c r="T51" s="179">
        <f>T50+U50</f>
        <v>2612</v>
      </c>
      <c r="U51" s="180"/>
    </row>
  </sheetData>
  <mergeCells count="16">
    <mergeCell ref="T51:U51"/>
    <mergeCell ref="A6:S6"/>
    <mergeCell ref="A14:S14"/>
    <mergeCell ref="A19:S19"/>
    <mergeCell ref="A24:S24"/>
    <mergeCell ref="A29:S29"/>
    <mergeCell ref="A35:S35"/>
    <mergeCell ref="G43:G44"/>
    <mergeCell ref="G45:G46"/>
    <mergeCell ref="A2:S2"/>
    <mergeCell ref="A3:S3"/>
    <mergeCell ref="B4:C4"/>
    <mergeCell ref="D4:E4"/>
    <mergeCell ref="G4:K4"/>
    <mergeCell ref="L4:Q4"/>
    <mergeCell ref="R4:S4"/>
  </mergeCells>
  <pageMargins left="0.7" right="0.7" top="0.75" bottom="0.75" header="0.3" footer="0.3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U59"/>
  <sheetViews>
    <sheetView zoomScale="80" zoomScaleNormal="80" workbookViewId="0">
      <selection activeCell="P5" sqref="P5"/>
    </sheetView>
  </sheetViews>
  <sheetFormatPr defaultRowHeight="15" x14ac:dyDescent="0.25"/>
  <cols>
    <col min="1" max="1" width="21.5703125" customWidth="1"/>
    <col min="6" max="6" width="15.28515625" customWidth="1"/>
    <col min="7" max="11" width="14.140625" customWidth="1"/>
  </cols>
  <sheetData>
    <row r="2" spans="1:19" ht="16.5" thickBot="1" x14ac:dyDescent="0.3">
      <c r="A2" s="206" t="s">
        <v>45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3" spans="1:19" ht="16.5" thickBot="1" x14ac:dyDescent="0.3">
      <c r="A3" s="207" t="s">
        <v>44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9"/>
    </row>
    <row r="4" spans="1:19" ht="39" customHeight="1" thickBot="1" x14ac:dyDescent="0.3">
      <c r="A4" s="152"/>
      <c r="B4" s="197" t="s">
        <v>50</v>
      </c>
      <c r="C4" s="199"/>
      <c r="D4" s="197" t="s">
        <v>24</v>
      </c>
      <c r="E4" s="199"/>
      <c r="F4" s="54" t="s">
        <v>3</v>
      </c>
      <c r="G4" s="197" t="s">
        <v>25</v>
      </c>
      <c r="H4" s="198"/>
      <c r="I4" s="198"/>
      <c r="J4" s="198"/>
      <c r="K4" s="199"/>
      <c r="L4" s="197" t="s">
        <v>38</v>
      </c>
      <c r="M4" s="198"/>
      <c r="N4" s="198"/>
      <c r="O4" s="198"/>
      <c r="P4" s="198"/>
      <c r="Q4" s="199"/>
      <c r="R4" s="197" t="s">
        <v>51</v>
      </c>
      <c r="S4" s="199"/>
    </row>
    <row r="5" spans="1:19" ht="126.75" thickBot="1" x14ac:dyDescent="0.3">
      <c r="A5" s="43"/>
      <c r="B5" s="46" t="s">
        <v>27</v>
      </c>
      <c r="C5" s="47" t="s">
        <v>26</v>
      </c>
      <c r="D5" s="43" t="s">
        <v>0</v>
      </c>
      <c r="E5" s="43" t="s">
        <v>1</v>
      </c>
      <c r="F5" s="44" t="s">
        <v>32</v>
      </c>
      <c r="G5" s="43" t="s">
        <v>34</v>
      </c>
      <c r="H5" s="45" t="s">
        <v>35</v>
      </c>
      <c r="I5" s="45" t="s">
        <v>36</v>
      </c>
      <c r="J5" s="45" t="s">
        <v>41</v>
      </c>
      <c r="K5" s="45" t="s">
        <v>37</v>
      </c>
      <c r="L5" s="45" t="s">
        <v>33</v>
      </c>
      <c r="M5" s="45" t="s">
        <v>29</v>
      </c>
      <c r="N5" s="45" t="s">
        <v>28</v>
      </c>
      <c r="O5" s="45" t="s">
        <v>39</v>
      </c>
      <c r="P5" s="45" t="s">
        <v>58</v>
      </c>
      <c r="Q5" s="45" t="s">
        <v>30</v>
      </c>
      <c r="R5" s="46" t="s">
        <v>27</v>
      </c>
      <c r="S5" s="47" t="s">
        <v>26</v>
      </c>
    </row>
    <row r="6" spans="1:19" ht="16.5" thickBot="1" x14ac:dyDescent="0.3">
      <c r="A6" s="203" t="s">
        <v>16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5"/>
    </row>
    <row r="7" spans="1:19" ht="15.75" x14ac:dyDescent="0.25">
      <c r="A7" s="80" t="s">
        <v>5</v>
      </c>
      <c r="B7" s="82">
        <v>1309</v>
      </c>
      <c r="C7" s="19">
        <v>45</v>
      </c>
      <c r="D7" s="59"/>
      <c r="E7" s="60"/>
      <c r="F7" s="91">
        <v>6</v>
      </c>
      <c r="G7" s="63">
        <f>SUM(H7:K7)</f>
        <v>17</v>
      </c>
      <c r="H7" s="17">
        <v>1</v>
      </c>
      <c r="I7" s="17"/>
      <c r="J7" s="156"/>
      <c r="K7" s="60">
        <v>16</v>
      </c>
      <c r="L7" s="63">
        <f>SUM(M7:Q7)</f>
        <v>59</v>
      </c>
      <c r="M7" s="17">
        <v>50</v>
      </c>
      <c r="N7" s="17">
        <v>1</v>
      </c>
      <c r="O7" s="17">
        <v>3</v>
      </c>
      <c r="P7" s="17"/>
      <c r="Q7" s="60">
        <v>5</v>
      </c>
      <c r="R7" s="56">
        <f>B7-D7-L7+F7+G7</f>
        <v>1273</v>
      </c>
      <c r="S7" s="14">
        <v>46</v>
      </c>
    </row>
    <row r="8" spans="1:19" ht="18" customHeight="1" x14ac:dyDescent="0.25">
      <c r="A8" s="80" t="s">
        <v>8</v>
      </c>
      <c r="B8" s="83">
        <v>0</v>
      </c>
      <c r="C8" s="14"/>
      <c r="D8" s="61"/>
      <c r="E8" s="62"/>
      <c r="F8" s="92"/>
      <c r="G8" s="61">
        <f>SUM(H8:K8)</f>
        <v>0</v>
      </c>
      <c r="H8" s="13"/>
      <c r="I8" s="13"/>
      <c r="J8" s="13"/>
      <c r="K8" s="62"/>
      <c r="L8" s="61">
        <f>SUM(M8:Q8)</f>
        <v>0</v>
      </c>
      <c r="M8" s="13"/>
      <c r="N8" s="13"/>
      <c r="O8" s="13"/>
      <c r="P8" s="13"/>
      <c r="Q8" s="62"/>
      <c r="R8" s="56">
        <f>B8-D8-E8+F8+G8-L8</f>
        <v>0</v>
      </c>
      <c r="S8" s="14"/>
    </row>
    <row r="9" spans="1:19" ht="27.75" customHeight="1" thickBot="1" x14ac:dyDescent="0.3">
      <c r="A9" s="81" t="s">
        <v>10</v>
      </c>
      <c r="B9" s="7">
        <f t="shared" ref="B9:S9" si="0">B7+B8</f>
        <v>1309</v>
      </c>
      <c r="C9" s="9">
        <f t="shared" si="0"/>
        <v>45</v>
      </c>
      <c r="D9" s="7">
        <f t="shared" si="0"/>
        <v>0</v>
      </c>
      <c r="E9" s="9">
        <f t="shared" si="0"/>
        <v>0</v>
      </c>
      <c r="F9" s="93">
        <f t="shared" si="0"/>
        <v>6</v>
      </c>
      <c r="G9" s="87">
        <f t="shared" si="0"/>
        <v>17</v>
      </c>
      <c r="H9" s="8">
        <f t="shared" si="0"/>
        <v>1</v>
      </c>
      <c r="I9" s="8">
        <f t="shared" si="0"/>
        <v>0</v>
      </c>
      <c r="J9" s="55">
        <f t="shared" si="0"/>
        <v>0</v>
      </c>
      <c r="K9" s="9">
        <f t="shared" si="0"/>
        <v>16</v>
      </c>
      <c r="L9" s="4">
        <f t="shared" si="0"/>
        <v>59</v>
      </c>
      <c r="M9" s="5">
        <f>SUM(M7:M8)</f>
        <v>50</v>
      </c>
      <c r="N9" s="5">
        <f t="shared" ref="N9:Q9" si="1">SUM(N7:N8)</f>
        <v>1</v>
      </c>
      <c r="O9" s="5">
        <f t="shared" si="1"/>
        <v>3</v>
      </c>
      <c r="P9" s="5">
        <f t="shared" si="1"/>
        <v>0</v>
      </c>
      <c r="Q9" s="6">
        <f t="shared" si="1"/>
        <v>5</v>
      </c>
      <c r="R9" s="56">
        <f t="shared" si="0"/>
        <v>1273</v>
      </c>
      <c r="S9" s="6">
        <f t="shared" si="0"/>
        <v>46</v>
      </c>
    </row>
    <row r="10" spans="1:19" ht="15.75" x14ac:dyDescent="0.25">
      <c r="A10" s="85" t="s">
        <v>4</v>
      </c>
      <c r="B10" s="82">
        <v>358</v>
      </c>
      <c r="C10" s="71">
        <v>15</v>
      </c>
      <c r="D10" s="59"/>
      <c r="E10" s="60"/>
      <c r="F10" s="91">
        <v>1</v>
      </c>
      <c r="G10" s="63">
        <f>SUM(H10:K10)</f>
        <v>5</v>
      </c>
      <c r="H10" s="49">
        <v>1</v>
      </c>
      <c r="I10" s="49"/>
      <c r="J10" s="49"/>
      <c r="K10" s="76">
        <v>4</v>
      </c>
      <c r="L10" s="63">
        <f>SUM(M10:Q10)</f>
        <v>19</v>
      </c>
      <c r="M10" s="17">
        <v>17</v>
      </c>
      <c r="N10" s="17">
        <v>2</v>
      </c>
      <c r="O10" s="17"/>
      <c r="P10" s="17"/>
      <c r="Q10" s="114"/>
      <c r="R10" s="117">
        <f>B10-D10-E10+F10+G10-L10</f>
        <v>345</v>
      </c>
      <c r="S10" s="19">
        <v>19</v>
      </c>
    </row>
    <row r="11" spans="1:19" ht="15.75" x14ac:dyDescent="0.25">
      <c r="A11" s="86" t="s">
        <v>7</v>
      </c>
      <c r="B11" s="83">
        <v>79</v>
      </c>
      <c r="C11" s="67"/>
      <c r="D11" s="61"/>
      <c r="E11" s="62">
        <v>1</v>
      </c>
      <c r="F11" s="92"/>
      <c r="G11" s="61">
        <f t="shared" ref="G11:G12" si="2">SUM(H11:K11)</f>
        <v>0</v>
      </c>
      <c r="H11" s="13"/>
      <c r="I11" s="13"/>
      <c r="J11" s="13"/>
      <c r="K11" s="62"/>
      <c r="L11" s="102">
        <f t="shared" ref="L11:L12" si="3">SUM(M11:Q11)</f>
        <v>1</v>
      </c>
      <c r="M11" s="48">
        <v>1</v>
      </c>
      <c r="N11" s="48"/>
      <c r="O11" s="48"/>
      <c r="P11" s="48"/>
      <c r="Q11" s="115"/>
      <c r="R11" s="118">
        <f>B11-D11-E11+F11+G11-L11</f>
        <v>77</v>
      </c>
      <c r="S11" s="14"/>
    </row>
    <row r="12" spans="1:19" ht="15.75" x14ac:dyDescent="0.25">
      <c r="A12" s="86" t="s">
        <v>6</v>
      </c>
      <c r="B12" s="83">
        <v>94</v>
      </c>
      <c r="C12" s="67"/>
      <c r="D12" s="61"/>
      <c r="E12" s="62">
        <v>2</v>
      </c>
      <c r="F12" s="92"/>
      <c r="G12" s="61">
        <f t="shared" si="2"/>
        <v>4</v>
      </c>
      <c r="H12" s="50"/>
      <c r="I12" s="50"/>
      <c r="J12" s="50"/>
      <c r="K12" s="77">
        <v>4</v>
      </c>
      <c r="L12" s="61">
        <f t="shared" si="3"/>
        <v>10</v>
      </c>
      <c r="M12" s="13">
        <v>10</v>
      </c>
      <c r="N12" s="13"/>
      <c r="O12" s="13"/>
      <c r="P12" s="13"/>
      <c r="Q12" s="116"/>
      <c r="R12" s="4">
        <f>B12-D12-E12+F12+G12-L12</f>
        <v>86</v>
      </c>
      <c r="S12" s="14"/>
    </row>
    <row r="13" spans="1:19" ht="28.5" customHeight="1" thickBot="1" x14ac:dyDescent="0.3">
      <c r="A13" s="87" t="s">
        <v>17</v>
      </c>
      <c r="B13" s="7">
        <f t="shared" ref="B13:S13" si="4">SUM(B10:B12)</f>
        <v>531</v>
      </c>
      <c r="C13" s="55">
        <f t="shared" si="4"/>
        <v>15</v>
      </c>
      <c r="D13" s="7">
        <f t="shared" si="4"/>
        <v>0</v>
      </c>
      <c r="E13" s="9">
        <f t="shared" si="4"/>
        <v>3</v>
      </c>
      <c r="F13" s="94">
        <f t="shared" si="4"/>
        <v>1</v>
      </c>
      <c r="G13" s="87">
        <f t="shared" si="4"/>
        <v>9</v>
      </c>
      <c r="H13" s="8">
        <f t="shared" si="4"/>
        <v>1</v>
      </c>
      <c r="I13" s="55">
        <f t="shared" si="4"/>
        <v>0</v>
      </c>
      <c r="J13" s="55">
        <f t="shared" si="4"/>
        <v>0</v>
      </c>
      <c r="K13" s="9">
        <f t="shared" si="4"/>
        <v>8</v>
      </c>
      <c r="L13" s="7">
        <f t="shared" si="4"/>
        <v>30</v>
      </c>
      <c r="M13" s="8">
        <f>SUM(M10:M12)</f>
        <v>28</v>
      </c>
      <c r="N13" s="8">
        <f t="shared" ref="N13:Q13" si="5">SUM(N10:N12)</f>
        <v>2</v>
      </c>
      <c r="O13" s="8">
        <f t="shared" si="5"/>
        <v>0</v>
      </c>
      <c r="P13" s="8">
        <f t="shared" si="5"/>
        <v>0</v>
      </c>
      <c r="Q13" s="55">
        <f t="shared" si="5"/>
        <v>0</v>
      </c>
      <c r="R13" s="7">
        <f t="shared" si="4"/>
        <v>508</v>
      </c>
      <c r="S13" s="9">
        <f t="shared" si="4"/>
        <v>19</v>
      </c>
    </row>
    <row r="14" spans="1:19" ht="16.5" thickBot="1" x14ac:dyDescent="0.3">
      <c r="A14" s="200" t="s">
        <v>31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2"/>
    </row>
    <row r="15" spans="1:19" ht="15.75" x14ac:dyDescent="0.25">
      <c r="A15" s="85" t="s">
        <v>5</v>
      </c>
      <c r="B15" s="95">
        <v>0</v>
      </c>
      <c r="C15" s="19"/>
      <c r="D15" s="59"/>
      <c r="E15" s="60"/>
      <c r="F15" s="88"/>
      <c r="G15" s="63"/>
      <c r="H15" s="49"/>
      <c r="I15" s="49"/>
      <c r="J15" s="49"/>
      <c r="K15" s="76"/>
      <c r="L15" s="63">
        <f>SUM(M15:Q15)</f>
        <v>0</v>
      </c>
      <c r="M15" s="17"/>
      <c r="N15" s="17"/>
      <c r="O15" s="17"/>
      <c r="P15" s="17"/>
      <c r="Q15" s="60"/>
      <c r="R15" s="57">
        <f>B15-D15-E15+F15+G15-L15</f>
        <v>0</v>
      </c>
      <c r="S15" s="19"/>
    </row>
    <row r="16" spans="1:19" ht="16.149999999999999" customHeight="1" x14ac:dyDescent="0.25">
      <c r="A16" s="86" t="s">
        <v>8</v>
      </c>
      <c r="B16" s="65">
        <v>50</v>
      </c>
      <c r="C16" s="14"/>
      <c r="D16" s="61"/>
      <c r="E16" s="62"/>
      <c r="F16" s="84"/>
      <c r="G16" s="61">
        <f>SUM(H16:K16)</f>
        <v>1</v>
      </c>
      <c r="H16" s="13"/>
      <c r="I16" s="13"/>
      <c r="J16" s="13">
        <v>1</v>
      </c>
      <c r="K16" s="62"/>
      <c r="L16" s="61">
        <f>SUM(M16:Q16)</f>
        <v>0</v>
      </c>
      <c r="M16" s="13"/>
      <c r="N16" s="13"/>
      <c r="O16" s="13"/>
      <c r="P16" s="13"/>
      <c r="Q16" s="62"/>
      <c r="R16" s="56">
        <f>B16-D16-E16+F16+G16-L16</f>
        <v>51</v>
      </c>
      <c r="S16" s="14">
        <v>1</v>
      </c>
    </row>
    <row r="17" spans="1:19" ht="15.75" x14ac:dyDescent="0.25">
      <c r="A17" s="86" t="s">
        <v>2</v>
      </c>
      <c r="B17" s="65">
        <v>50</v>
      </c>
      <c r="C17" s="66"/>
      <c r="D17" s="65">
        <f t="shared" ref="D17:L17" si="6">SUM(D15:D16)</f>
        <v>0</v>
      </c>
      <c r="E17" s="66">
        <f t="shared" si="6"/>
        <v>0</v>
      </c>
      <c r="F17" s="96">
        <f t="shared" si="6"/>
        <v>0</v>
      </c>
      <c r="G17" s="111">
        <f t="shared" si="6"/>
        <v>1</v>
      </c>
      <c r="H17" s="112">
        <f t="shared" si="6"/>
        <v>0</v>
      </c>
      <c r="I17" s="25">
        <f t="shared" si="6"/>
        <v>0</v>
      </c>
      <c r="J17" s="112">
        <f t="shared" si="6"/>
        <v>1</v>
      </c>
      <c r="K17" s="66">
        <f t="shared" si="6"/>
        <v>0</v>
      </c>
      <c r="L17" s="65">
        <f t="shared" si="6"/>
        <v>0</v>
      </c>
      <c r="M17" s="25">
        <f>SUM(M15:M16)</f>
        <v>0</v>
      </c>
      <c r="N17" s="25">
        <f t="shared" ref="N17:Q17" si="7">SUM(N15:N16)</f>
        <v>0</v>
      </c>
      <c r="O17" s="25">
        <f t="shared" si="7"/>
        <v>0</v>
      </c>
      <c r="P17" s="25">
        <f t="shared" si="7"/>
        <v>0</v>
      </c>
      <c r="Q17" s="25">
        <f t="shared" si="7"/>
        <v>0</v>
      </c>
      <c r="R17" s="56">
        <f t="shared" ref="R17" si="8">R16+R15</f>
        <v>51</v>
      </c>
      <c r="S17" s="20">
        <f>SUM(S15:S16)</f>
        <v>1</v>
      </c>
    </row>
    <row r="18" spans="1:19" ht="28.5" customHeight="1" thickBot="1" x14ac:dyDescent="0.3">
      <c r="A18" s="87" t="s">
        <v>11</v>
      </c>
      <c r="B18" s="7">
        <f>B9+B13+B17</f>
        <v>1890</v>
      </c>
      <c r="C18" s="9">
        <f>C9+C13+C17</f>
        <v>60</v>
      </c>
      <c r="D18" s="7">
        <f t="shared" ref="D18:S18" si="9">D9+D13+D17</f>
        <v>0</v>
      </c>
      <c r="E18" s="9">
        <f t="shared" si="9"/>
        <v>3</v>
      </c>
      <c r="F18" s="89">
        <f t="shared" si="9"/>
        <v>7</v>
      </c>
      <c r="G18" s="87">
        <f t="shared" si="9"/>
        <v>27</v>
      </c>
      <c r="H18" s="55">
        <f t="shared" si="9"/>
        <v>2</v>
      </c>
      <c r="I18" s="8">
        <f t="shared" si="9"/>
        <v>0</v>
      </c>
      <c r="J18" s="55">
        <f t="shared" si="9"/>
        <v>1</v>
      </c>
      <c r="K18" s="9">
        <f t="shared" si="9"/>
        <v>24</v>
      </c>
      <c r="L18" s="87">
        <f t="shared" si="9"/>
        <v>89</v>
      </c>
      <c r="M18" s="55">
        <f t="shared" si="9"/>
        <v>78</v>
      </c>
      <c r="N18" s="8">
        <f t="shared" si="9"/>
        <v>3</v>
      </c>
      <c r="O18" s="8">
        <f t="shared" si="9"/>
        <v>3</v>
      </c>
      <c r="P18" s="55">
        <f t="shared" si="9"/>
        <v>0</v>
      </c>
      <c r="Q18" s="8">
        <f t="shared" si="9"/>
        <v>5</v>
      </c>
      <c r="R18" s="58">
        <f t="shared" si="9"/>
        <v>1832</v>
      </c>
      <c r="S18" s="9">
        <f t="shared" si="9"/>
        <v>66</v>
      </c>
    </row>
    <row r="19" spans="1:19" ht="16.5" customHeight="1" thickBot="1" x14ac:dyDescent="0.3">
      <c r="A19" s="197" t="s">
        <v>9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9"/>
    </row>
    <row r="20" spans="1:19" ht="15.75" x14ac:dyDescent="0.25">
      <c r="A20" s="97" t="s">
        <v>4</v>
      </c>
      <c r="B20" s="82">
        <v>136</v>
      </c>
      <c r="C20" s="19">
        <v>9</v>
      </c>
      <c r="D20" s="15"/>
      <c r="E20" s="19"/>
      <c r="F20" s="98"/>
      <c r="G20" s="103">
        <f>SUM(H20:K20)</f>
        <v>0</v>
      </c>
      <c r="H20" s="16"/>
      <c r="I20" s="16"/>
      <c r="J20" s="16"/>
      <c r="K20" s="19"/>
      <c r="L20" s="103">
        <f>SUM(M20:Q20)</f>
        <v>5</v>
      </c>
      <c r="M20" s="16">
        <v>5</v>
      </c>
      <c r="N20" s="16"/>
      <c r="O20" s="16"/>
      <c r="P20" s="16"/>
      <c r="Q20" s="71"/>
      <c r="R20" s="117">
        <f>B20-D20-E20+F20+G20-L20</f>
        <v>131</v>
      </c>
      <c r="S20" s="19">
        <v>14</v>
      </c>
    </row>
    <row r="21" spans="1:19" ht="15.75" x14ac:dyDescent="0.25">
      <c r="A21" s="80" t="s">
        <v>7</v>
      </c>
      <c r="B21" s="83">
        <v>26</v>
      </c>
      <c r="C21" s="14"/>
      <c r="D21" s="18"/>
      <c r="E21" s="14"/>
      <c r="F21" s="99"/>
      <c r="G21" s="18">
        <f t="shared" ref="G21:G22" si="10">SUM(H21:K21)</f>
        <v>0</v>
      </c>
      <c r="H21" s="12"/>
      <c r="I21" s="12"/>
      <c r="J21" s="12"/>
      <c r="K21" s="14"/>
      <c r="L21" s="110">
        <f t="shared" ref="L21:L22" si="11">SUM(M21:Q21)</f>
        <v>0</v>
      </c>
      <c r="M21" s="12"/>
      <c r="N21" s="12"/>
      <c r="O21" s="12"/>
      <c r="P21" s="12"/>
      <c r="Q21" s="67"/>
      <c r="R21" s="4">
        <f>B21-D21-E21+F21+G21-L21</f>
        <v>26</v>
      </c>
      <c r="S21" s="14"/>
    </row>
    <row r="22" spans="1:19" ht="15.75" x14ac:dyDescent="0.25">
      <c r="A22" s="80" t="s">
        <v>6</v>
      </c>
      <c r="B22" s="83">
        <v>20</v>
      </c>
      <c r="C22" s="14"/>
      <c r="D22" s="18"/>
      <c r="E22" s="14"/>
      <c r="F22" s="99"/>
      <c r="G22" s="18">
        <f t="shared" si="10"/>
        <v>2</v>
      </c>
      <c r="H22" s="52"/>
      <c r="I22" s="52"/>
      <c r="J22" s="52"/>
      <c r="K22" s="78">
        <v>2</v>
      </c>
      <c r="L22" s="18">
        <f t="shared" si="11"/>
        <v>2</v>
      </c>
      <c r="M22" s="12">
        <v>2</v>
      </c>
      <c r="N22" s="12"/>
      <c r="O22" s="12"/>
      <c r="P22" s="12"/>
      <c r="Q22" s="67"/>
      <c r="R22" s="4">
        <f>B22-D22-E22+F22+G22-L22</f>
        <v>20</v>
      </c>
      <c r="S22" s="14"/>
    </row>
    <row r="23" spans="1:19" ht="27.6" customHeight="1" thickBot="1" x14ac:dyDescent="0.3">
      <c r="A23" s="87" t="s">
        <v>11</v>
      </c>
      <c r="B23" s="69">
        <f t="shared" ref="B23:S23" si="12">SUM(B20:B22)</f>
        <v>182</v>
      </c>
      <c r="C23" s="70">
        <f t="shared" si="12"/>
        <v>9</v>
      </c>
      <c r="D23" s="69">
        <f t="shared" si="12"/>
        <v>0</v>
      </c>
      <c r="E23" s="70">
        <f t="shared" si="12"/>
        <v>0</v>
      </c>
      <c r="F23" s="90">
        <f t="shared" si="12"/>
        <v>0</v>
      </c>
      <c r="G23" s="113">
        <f t="shared" si="12"/>
        <v>2</v>
      </c>
      <c r="H23" s="8">
        <f t="shared" si="12"/>
        <v>0</v>
      </c>
      <c r="I23" s="55">
        <f t="shared" si="12"/>
        <v>0</v>
      </c>
      <c r="J23" s="55">
        <f t="shared" si="12"/>
        <v>0</v>
      </c>
      <c r="K23" s="9">
        <f t="shared" si="12"/>
        <v>2</v>
      </c>
      <c r="L23" s="113">
        <f t="shared" si="12"/>
        <v>7</v>
      </c>
      <c r="M23" s="55">
        <f t="shared" si="12"/>
        <v>7</v>
      </c>
      <c r="N23" s="55">
        <f t="shared" si="12"/>
        <v>0</v>
      </c>
      <c r="O23" s="55">
        <f t="shared" si="12"/>
        <v>0</v>
      </c>
      <c r="P23" s="55">
        <f t="shared" si="12"/>
        <v>0</v>
      </c>
      <c r="Q23" s="55">
        <f t="shared" si="12"/>
        <v>0</v>
      </c>
      <c r="R23" s="7">
        <f t="shared" si="12"/>
        <v>177</v>
      </c>
      <c r="S23" s="9">
        <f t="shared" si="12"/>
        <v>14</v>
      </c>
    </row>
    <row r="24" spans="1:19" ht="16.5" customHeight="1" thickBot="1" x14ac:dyDescent="0.3">
      <c r="A24" s="197" t="s">
        <v>12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9"/>
    </row>
    <row r="25" spans="1:19" ht="15.75" x14ac:dyDescent="0.25">
      <c r="A25" s="97" t="s">
        <v>4</v>
      </c>
      <c r="B25" s="82">
        <v>121</v>
      </c>
      <c r="C25" s="19">
        <v>6</v>
      </c>
      <c r="D25" s="82"/>
      <c r="E25" s="100"/>
      <c r="F25" s="98">
        <v>9</v>
      </c>
      <c r="G25" s="103">
        <f>SUM(H25:K25)</f>
        <v>0</v>
      </c>
      <c r="H25" s="51"/>
      <c r="I25" s="51"/>
      <c r="J25" s="51"/>
      <c r="K25" s="119"/>
      <c r="L25" s="103">
        <f>SUM(M25:Q25)</f>
        <v>4</v>
      </c>
      <c r="M25" s="16">
        <v>3</v>
      </c>
      <c r="N25" s="16">
        <v>1</v>
      </c>
      <c r="O25" s="16"/>
      <c r="P25" s="16"/>
      <c r="Q25" s="71"/>
      <c r="R25" s="117">
        <f>B25-D25-E25+F25+G25-L25</f>
        <v>126</v>
      </c>
      <c r="S25" s="19">
        <v>5</v>
      </c>
    </row>
    <row r="26" spans="1:19" ht="15.75" x14ac:dyDescent="0.25">
      <c r="A26" s="80" t="s">
        <v>7</v>
      </c>
      <c r="B26" s="18">
        <v>18</v>
      </c>
      <c r="C26" s="14">
        <v>0</v>
      </c>
      <c r="D26" s="18"/>
      <c r="E26" s="14"/>
      <c r="F26" s="99"/>
      <c r="G26" s="18">
        <f>SUM(H26:K26)</f>
        <v>0</v>
      </c>
      <c r="H26" s="12"/>
      <c r="I26" s="12"/>
      <c r="J26" s="12"/>
      <c r="K26" s="67"/>
      <c r="L26" s="18">
        <f t="shared" ref="L26:L27" si="13">SUM(M26:Q26)</f>
        <v>0</v>
      </c>
      <c r="M26" s="12"/>
      <c r="N26" s="12"/>
      <c r="O26" s="12"/>
      <c r="P26" s="12"/>
      <c r="Q26" s="67"/>
      <c r="R26" s="4">
        <f>B26-D26-E26+F26+G26-L26</f>
        <v>18</v>
      </c>
      <c r="S26" s="14"/>
    </row>
    <row r="27" spans="1:19" ht="15.75" x14ac:dyDescent="0.25">
      <c r="A27" s="80" t="s">
        <v>6</v>
      </c>
      <c r="B27" s="18">
        <v>0</v>
      </c>
      <c r="C27" s="14">
        <v>0</v>
      </c>
      <c r="D27" s="18"/>
      <c r="E27" s="14"/>
      <c r="F27" s="99"/>
      <c r="G27" s="18">
        <f>SUM(H27:K27)</f>
        <v>0</v>
      </c>
      <c r="H27" s="53"/>
      <c r="I27" s="53"/>
      <c r="J27" s="53"/>
      <c r="K27" s="120"/>
      <c r="L27" s="18">
        <f t="shared" si="13"/>
        <v>0</v>
      </c>
      <c r="M27" s="12"/>
      <c r="N27" s="12"/>
      <c r="O27" s="12"/>
      <c r="P27" s="12"/>
      <c r="Q27" s="67"/>
      <c r="R27" s="4">
        <f>B27-D27-E27+F27+G27-L27</f>
        <v>0</v>
      </c>
      <c r="S27" s="14"/>
    </row>
    <row r="28" spans="1:19" ht="28.9" customHeight="1" thickBot="1" x14ac:dyDescent="0.3">
      <c r="A28" s="87" t="s">
        <v>11</v>
      </c>
      <c r="B28" s="7">
        <f>SUM(B25:B27)</f>
        <v>139</v>
      </c>
      <c r="C28" s="9">
        <f t="shared" ref="C28:S28" si="14">SUM(C25:C27)</f>
        <v>6</v>
      </c>
      <c r="D28" s="7">
        <f t="shared" si="14"/>
        <v>0</v>
      </c>
      <c r="E28" s="9">
        <f t="shared" si="14"/>
        <v>0</v>
      </c>
      <c r="F28" s="89">
        <f t="shared" si="14"/>
        <v>9</v>
      </c>
      <c r="G28" s="87">
        <f t="shared" si="14"/>
        <v>0</v>
      </c>
      <c r="H28" s="55">
        <f t="shared" si="14"/>
        <v>0</v>
      </c>
      <c r="I28" s="55">
        <f t="shared" si="14"/>
        <v>0</v>
      </c>
      <c r="J28" s="55">
        <f t="shared" si="14"/>
        <v>0</v>
      </c>
      <c r="K28" s="55">
        <f t="shared" si="14"/>
        <v>0</v>
      </c>
      <c r="L28" s="7">
        <f t="shared" si="14"/>
        <v>4</v>
      </c>
      <c r="M28" s="8">
        <f>SUM(M25:M27)</f>
        <v>3</v>
      </c>
      <c r="N28" s="8">
        <f t="shared" ref="N28:Q28" si="15">SUM(N25:N27)</f>
        <v>1</v>
      </c>
      <c r="O28" s="8">
        <f t="shared" si="15"/>
        <v>0</v>
      </c>
      <c r="P28" s="8">
        <f t="shared" si="15"/>
        <v>0</v>
      </c>
      <c r="Q28" s="55">
        <f t="shared" si="15"/>
        <v>0</v>
      </c>
      <c r="R28" s="7">
        <f t="shared" si="14"/>
        <v>144</v>
      </c>
      <c r="S28" s="9">
        <f t="shared" si="14"/>
        <v>5</v>
      </c>
    </row>
    <row r="29" spans="1:19" ht="16.5" thickBot="1" x14ac:dyDescent="0.3">
      <c r="A29" s="181" t="s">
        <v>13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3"/>
    </row>
    <row r="30" spans="1:19" ht="15.75" x14ac:dyDescent="0.25">
      <c r="A30" s="97" t="s">
        <v>5</v>
      </c>
      <c r="B30" s="15">
        <v>17</v>
      </c>
      <c r="C30" s="19">
        <v>7</v>
      </c>
      <c r="D30" s="15"/>
      <c r="E30" s="19"/>
      <c r="F30" s="98"/>
      <c r="G30" s="103">
        <f>SUM(H30:K30)</f>
        <v>0</v>
      </c>
      <c r="H30" s="16">
        <v>0</v>
      </c>
      <c r="I30" s="16"/>
      <c r="J30" s="16"/>
      <c r="K30" s="19"/>
      <c r="L30" s="139">
        <f>SUM(M30:Q30)</f>
        <v>3</v>
      </c>
      <c r="M30" s="134">
        <v>3</v>
      </c>
      <c r="N30" s="134"/>
      <c r="O30" s="134"/>
      <c r="P30" s="134"/>
      <c r="Q30" s="135"/>
      <c r="R30" s="136">
        <f>B30-D30-E30+F30+G30-L30</f>
        <v>14</v>
      </c>
      <c r="S30" s="135">
        <v>5</v>
      </c>
    </row>
    <row r="31" spans="1:19" ht="15.75" x14ac:dyDescent="0.25">
      <c r="A31" s="80" t="s">
        <v>4</v>
      </c>
      <c r="B31" s="18">
        <v>107</v>
      </c>
      <c r="C31" s="14">
        <v>4</v>
      </c>
      <c r="D31" s="18"/>
      <c r="E31" s="14"/>
      <c r="F31" s="99"/>
      <c r="G31" s="110">
        <f t="shared" ref="G31:G33" si="16">SUM(H31:K31)</f>
        <v>2</v>
      </c>
      <c r="H31" s="12">
        <v>2</v>
      </c>
      <c r="I31" s="12"/>
      <c r="J31" s="12"/>
      <c r="K31" s="14"/>
      <c r="L31" s="141">
        <f>SUM(M31:Q31)</f>
        <v>2</v>
      </c>
      <c r="M31" s="140">
        <v>2</v>
      </c>
      <c r="N31" s="140"/>
      <c r="O31" s="140"/>
      <c r="P31" s="140"/>
      <c r="Q31" s="138"/>
      <c r="R31" s="137">
        <f>B31-D31-E31+F31+G31-L31</f>
        <v>107</v>
      </c>
      <c r="S31" s="138">
        <v>3</v>
      </c>
    </row>
    <row r="32" spans="1:19" ht="15.75" x14ac:dyDescent="0.25">
      <c r="A32" s="80" t="s">
        <v>7</v>
      </c>
      <c r="B32" s="18">
        <v>21</v>
      </c>
      <c r="C32" s="14"/>
      <c r="D32" s="18"/>
      <c r="E32" s="14"/>
      <c r="F32" s="99"/>
      <c r="G32" s="18">
        <f t="shared" si="16"/>
        <v>0</v>
      </c>
      <c r="H32" s="12"/>
      <c r="I32" s="12"/>
      <c r="J32" s="12"/>
      <c r="K32" s="14"/>
      <c r="L32" s="110">
        <f t="shared" ref="L32:L33" si="17">SUM(M32:Q32)</f>
        <v>0</v>
      </c>
      <c r="M32" s="12"/>
      <c r="N32" s="12"/>
      <c r="O32" s="12"/>
      <c r="P32" s="12"/>
      <c r="Q32" s="14"/>
      <c r="R32" s="56">
        <f>B32-D32-E32+F32+G32-L32</f>
        <v>21</v>
      </c>
      <c r="S32" s="14"/>
    </row>
    <row r="33" spans="1:21" ht="15.75" x14ac:dyDescent="0.25">
      <c r="A33" s="80" t="s">
        <v>6</v>
      </c>
      <c r="B33" s="18">
        <v>0</v>
      </c>
      <c r="C33" s="14"/>
      <c r="D33" s="18"/>
      <c r="E33" s="14"/>
      <c r="F33" s="99"/>
      <c r="G33" s="18">
        <f t="shared" si="16"/>
        <v>0</v>
      </c>
      <c r="H33" s="52"/>
      <c r="I33" s="52"/>
      <c r="J33" s="52"/>
      <c r="K33" s="78"/>
      <c r="L33" s="18">
        <f t="shared" si="17"/>
        <v>0</v>
      </c>
      <c r="M33" s="12"/>
      <c r="N33" s="12"/>
      <c r="O33" s="12"/>
      <c r="P33" s="12"/>
      <c r="Q33" s="14"/>
      <c r="R33" s="56">
        <f>B33-D33-E33+F33+G33-L33</f>
        <v>0</v>
      </c>
      <c r="S33" s="14"/>
    </row>
    <row r="34" spans="1:21" ht="28.5" customHeight="1" thickBot="1" x14ac:dyDescent="0.3">
      <c r="A34" s="87" t="s">
        <v>11</v>
      </c>
      <c r="B34" s="7">
        <f t="shared" ref="B34:S34" si="18">SUM(B30:B33)</f>
        <v>145</v>
      </c>
      <c r="C34" s="9">
        <f t="shared" si="18"/>
        <v>11</v>
      </c>
      <c r="D34" s="7">
        <f t="shared" si="18"/>
        <v>0</v>
      </c>
      <c r="E34" s="9">
        <f t="shared" si="18"/>
        <v>0</v>
      </c>
      <c r="F34" s="89">
        <f t="shared" si="18"/>
        <v>0</v>
      </c>
      <c r="G34" s="87">
        <f t="shared" si="18"/>
        <v>2</v>
      </c>
      <c r="H34" s="8">
        <f t="shared" si="18"/>
        <v>2</v>
      </c>
      <c r="I34" s="55">
        <f t="shared" si="18"/>
        <v>0</v>
      </c>
      <c r="J34" s="55">
        <f t="shared" si="18"/>
        <v>0</v>
      </c>
      <c r="K34" s="9">
        <f t="shared" si="18"/>
        <v>0</v>
      </c>
      <c r="L34" s="7">
        <f t="shared" si="18"/>
        <v>5</v>
      </c>
      <c r="M34" s="8">
        <f>SUM(M30:M33)</f>
        <v>5</v>
      </c>
      <c r="N34" s="8">
        <f t="shared" ref="N34:Q34" si="19">SUM(N30:N33)</f>
        <v>0</v>
      </c>
      <c r="O34" s="8">
        <f t="shared" si="19"/>
        <v>0</v>
      </c>
      <c r="P34" s="8">
        <f t="shared" si="19"/>
        <v>0</v>
      </c>
      <c r="Q34" s="9">
        <f t="shared" si="19"/>
        <v>0</v>
      </c>
      <c r="R34" s="58">
        <f t="shared" si="18"/>
        <v>142</v>
      </c>
      <c r="S34" s="9">
        <f t="shared" si="18"/>
        <v>8</v>
      </c>
    </row>
    <row r="35" spans="1:21" ht="15.75" thickBot="1" x14ac:dyDescent="0.3">
      <c r="A35" s="186" t="s">
        <v>14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8"/>
    </row>
    <row r="36" spans="1:21" ht="15.75" x14ac:dyDescent="0.25">
      <c r="A36" s="97" t="s">
        <v>4</v>
      </c>
      <c r="B36" s="73">
        <v>206</v>
      </c>
      <c r="C36" s="122">
        <v>11</v>
      </c>
      <c r="D36" s="73"/>
      <c r="E36" s="23"/>
      <c r="F36" s="129">
        <v>2</v>
      </c>
      <c r="G36" s="126">
        <f>SUM(H36:K36)</f>
        <v>0</v>
      </c>
      <c r="H36" s="21"/>
      <c r="I36" s="21"/>
      <c r="J36" s="21"/>
      <c r="K36" s="122"/>
      <c r="L36" s="73">
        <f>SUM(M36:Q36)</f>
        <v>4</v>
      </c>
      <c r="M36" s="21">
        <v>4</v>
      </c>
      <c r="N36" s="21"/>
      <c r="O36" s="21"/>
      <c r="P36" s="21"/>
      <c r="Q36" s="23"/>
      <c r="R36" s="57">
        <f>B36-D36-E36+F36+G36-L36</f>
        <v>204</v>
      </c>
      <c r="S36" s="23">
        <v>11</v>
      </c>
    </row>
    <row r="37" spans="1:21" ht="15.75" x14ac:dyDescent="0.25">
      <c r="A37" s="80" t="s">
        <v>7</v>
      </c>
      <c r="B37" s="74">
        <v>30</v>
      </c>
      <c r="C37" s="123"/>
      <c r="D37" s="74"/>
      <c r="E37" s="24"/>
      <c r="F37" s="130"/>
      <c r="G37" s="127">
        <f t="shared" ref="G37:G38" si="20">SUM(H37:K37)</f>
        <v>0</v>
      </c>
      <c r="H37" s="22"/>
      <c r="I37" s="22"/>
      <c r="J37" s="22"/>
      <c r="K37" s="123"/>
      <c r="L37" s="74">
        <f t="shared" ref="L37:L38" si="21">SUM(M37:Q37)</f>
        <v>0</v>
      </c>
      <c r="M37" s="22"/>
      <c r="N37" s="22"/>
      <c r="O37" s="22"/>
      <c r="P37" s="22"/>
      <c r="Q37" s="24"/>
      <c r="R37" s="56">
        <f>B37-D37-E37+F37+G37-L37</f>
        <v>30</v>
      </c>
      <c r="S37" s="24"/>
    </row>
    <row r="38" spans="1:21" ht="15.75" x14ac:dyDescent="0.25">
      <c r="A38" s="80" t="s">
        <v>6</v>
      </c>
      <c r="B38" s="74">
        <v>20</v>
      </c>
      <c r="C38" s="123"/>
      <c r="D38" s="74"/>
      <c r="E38" s="24"/>
      <c r="F38" s="130"/>
      <c r="G38" s="79">
        <f t="shared" si="20"/>
        <v>2</v>
      </c>
      <c r="H38" s="22"/>
      <c r="I38" s="22"/>
      <c r="J38" s="22"/>
      <c r="K38" s="123">
        <v>2</v>
      </c>
      <c r="L38" s="74">
        <f t="shared" si="21"/>
        <v>2</v>
      </c>
      <c r="M38" s="22">
        <v>2</v>
      </c>
      <c r="N38" s="22"/>
      <c r="O38" s="22"/>
      <c r="P38" s="22"/>
      <c r="Q38" s="24"/>
      <c r="R38" s="56">
        <f>B38-D38-E38+F38+G38-L38</f>
        <v>20</v>
      </c>
      <c r="S38" s="24"/>
    </row>
    <row r="39" spans="1:21" ht="28.5" customHeight="1" thickBot="1" x14ac:dyDescent="0.3">
      <c r="A39" s="87" t="s">
        <v>11</v>
      </c>
      <c r="B39" s="75">
        <f t="shared" ref="B39:S39" si="22">SUM(B36:B38)</f>
        <v>256</v>
      </c>
      <c r="C39" s="124">
        <f t="shared" si="22"/>
        <v>11</v>
      </c>
      <c r="D39" s="75">
        <f t="shared" si="22"/>
        <v>0</v>
      </c>
      <c r="E39" s="11">
        <f t="shared" si="22"/>
        <v>0</v>
      </c>
      <c r="F39" s="131">
        <f t="shared" si="22"/>
        <v>2</v>
      </c>
      <c r="G39" s="101">
        <f t="shared" si="22"/>
        <v>2</v>
      </c>
      <c r="H39" s="124">
        <f t="shared" si="22"/>
        <v>0</v>
      </c>
      <c r="I39" s="10">
        <f t="shared" si="22"/>
        <v>0</v>
      </c>
      <c r="J39" s="124">
        <f t="shared" si="22"/>
        <v>0</v>
      </c>
      <c r="K39" s="11">
        <f t="shared" si="22"/>
        <v>2</v>
      </c>
      <c r="L39" s="75">
        <f t="shared" si="22"/>
        <v>6</v>
      </c>
      <c r="M39" s="10">
        <f>SUM(M36:M38)</f>
        <v>6</v>
      </c>
      <c r="N39" s="10">
        <f t="shared" ref="N39:Q39" si="23">SUM(N36:N38)</f>
        <v>0</v>
      </c>
      <c r="O39" s="10">
        <f t="shared" si="23"/>
        <v>0</v>
      </c>
      <c r="P39" s="10">
        <f t="shared" si="23"/>
        <v>0</v>
      </c>
      <c r="Q39" s="11">
        <f t="shared" si="23"/>
        <v>0</v>
      </c>
      <c r="R39" s="72">
        <f t="shared" si="22"/>
        <v>254</v>
      </c>
      <c r="S39" s="11">
        <f t="shared" si="22"/>
        <v>11</v>
      </c>
    </row>
    <row r="40" spans="1:21" ht="28.5" customHeight="1" thickBot="1" x14ac:dyDescent="0.3">
      <c r="A40" s="2" t="s">
        <v>15</v>
      </c>
      <c r="B40" s="104">
        <f t="shared" ref="B40:S40" si="24">B18+B23+B28+B34+B39</f>
        <v>2612</v>
      </c>
      <c r="C40" s="125">
        <f t="shared" si="24"/>
        <v>97</v>
      </c>
      <c r="D40" s="132">
        <f t="shared" si="24"/>
        <v>0</v>
      </c>
      <c r="E40" s="104">
        <f t="shared" si="24"/>
        <v>3</v>
      </c>
      <c r="F40" s="105">
        <f t="shared" si="24"/>
        <v>18</v>
      </c>
      <c r="G40" s="128">
        <f t="shared" si="24"/>
        <v>33</v>
      </c>
      <c r="H40" s="104">
        <f t="shared" si="24"/>
        <v>4</v>
      </c>
      <c r="I40" s="104">
        <f t="shared" si="24"/>
        <v>0</v>
      </c>
      <c r="J40" s="104">
        <f t="shared" si="24"/>
        <v>1</v>
      </c>
      <c r="K40" s="125">
        <f t="shared" si="24"/>
        <v>28</v>
      </c>
      <c r="L40" s="132">
        <f t="shared" si="24"/>
        <v>111</v>
      </c>
      <c r="M40" s="104">
        <f t="shared" si="24"/>
        <v>99</v>
      </c>
      <c r="N40" s="104">
        <f t="shared" si="24"/>
        <v>4</v>
      </c>
      <c r="O40" s="104">
        <f t="shared" si="24"/>
        <v>3</v>
      </c>
      <c r="P40" s="104">
        <f t="shared" si="24"/>
        <v>0</v>
      </c>
      <c r="Q40" s="105">
        <f t="shared" si="24"/>
        <v>5</v>
      </c>
      <c r="R40" s="128">
        <f t="shared" si="24"/>
        <v>2549</v>
      </c>
      <c r="S40" s="105">
        <f t="shared" si="24"/>
        <v>104</v>
      </c>
      <c r="U40" t="s">
        <v>19</v>
      </c>
    </row>
    <row r="41" spans="1:21" ht="28.5" customHeight="1" thickBot="1" x14ac:dyDescent="0.3">
      <c r="A41" s="161"/>
      <c r="B41" s="162"/>
      <c r="C41" s="162"/>
      <c r="D41" s="163"/>
      <c r="E41" s="163"/>
      <c r="F41" s="163"/>
      <c r="G41" s="163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</row>
    <row r="42" spans="1:21" ht="15.75" thickBot="1" x14ac:dyDescent="0.3">
      <c r="A42" s="1"/>
      <c r="B42" s="1"/>
      <c r="C42" s="1"/>
      <c r="D42" s="216" t="s">
        <v>54</v>
      </c>
      <c r="E42" s="216"/>
      <c r="F42" s="216"/>
      <c r="G42" s="21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ht="15.75" thickBot="1" x14ac:dyDescent="0.3">
      <c r="A43" s="1"/>
      <c r="B43" s="1"/>
      <c r="C43" s="1"/>
      <c r="D43" s="145"/>
      <c r="E43" s="146" t="s">
        <v>5</v>
      </c>
      <c r="F43" s="146">
        <f>F7</f>
        <v>6</v>
      </c>
      <c r="G43" s="210">
        <f>F43+F44</f>
        <v>18</v>
      </c>
      <c r="H43" s="1"/>
      <c r="I43" s="1"/>
      <c r="J43" s="1"/>
      <c r="K43" s="1"/>
      <c r="L43" s="1"/>
      <c r="M43" s="1"/>
      <c r="N43" s="1"/>
      <c r="O43" s="1"/>
      <c r="P43" s="1"/>
      <c r="Q43" s="217" t="s">
        <v>55</v>
      </c>
      <c r="R43" s="217"/>
      <c r="S43" s="217"/>
      <c r="T43" s="217"/>
      <c r="U43" s="217"/>
    </row>
    <row r="44" spans="1:21" x14ac:dyDescent="0.25">
      <c r="D44" s="147"/>
      <c r="E44" s="143" t="s">
        <v>4</v>
      </c>
      <c r="F44" s="144">
        <f>F10+F20++F25+F31+F36</f>
        <v>12</v>
      </c>
      <c r="G44" s="211"/>
      <c r="K44" s="3"/>
      <c r="L44" s="3"/>
      <c r="M44" s="3"/>
      <c r="N44" s="3"/>
      <c r="O44" s="3"/>
      <c r="P44" s="3"/>
      <c r="Q44" s="28"/>
      <c r="R44" s="34"/>
      <c r="S44" s="34"/>
      <c r="T44" s="34" t="s">
        <v>22</v>
      </c>
      <c r="U44" s="35" t="s">
        <v>23</v>
      </c>
    </row>
    <row r="45" spans="1:21" x14ac:dyDescent="0.25">
      <c r="D45" s="147"/>
      <c r="E45" s="143" t="s">
        <v>7</v>
      </c>
      <c r="F45" s="36">
        <f>F21+F11+F26+F32+F37</f>
        <v>0</v>
      </c>
      <c r="G45" s="212">
        <f>F45+F46</f>
        <v>0</v>
      </c>
      <c r="H45" s="3"/>
      <c r="I45" s="3"/>
      <c r="J45" s="3"/>
      <c r="K45" s="3"/>
      <c r="L45" s="107"/>
      <c r="M45" s="107"/>
      <c r="N45" s="107"/>
      <c r="O45" s="107"/>
      <c r="P45" s="107"/>
      <c r="Q45" s="38" t="s">
        <v>4</v>
      </c>
      <c r="R45" s="39">
        <f>R10+R20+R25+R31+R36</f>
        <v>913</v>
      </c>
      <c r="S45" s="40">
        <f>S10+S20+S25+S31+S36</f>
        <v>52</v>
      </c>
      <c r="T45" s="41">
        <f>R45</f>
        <v>913</v>
      </c>
      <c r="U45" s="42"/>
    </row>
    <row r="46" spans="1:21" x14ac:dyDescent="0.25">
      <c r="D46" s="147"/>
      <c r="E46" s="143" t="s">
        <v>43</v>
      </c>
      <c r="F46" s="36">
        <f>F12</f>
        <v>0</v>
      </c>
      <c r="G46" s="212"/>
      <c r="H46" s="3"/>
      <c r="I46" s="3"/>
      <c r="J46" s="3"/>
      <c r="K46" s="3"/>
      <c r="L46" s="107"/>
      <c r="M46" s="107"/>
      <c r="N46" s="107"/>
      <c r="O46" s="107"/>
      <c r="P46" s="107"/>
      <c r="Q46" s="29" t="s">
        <v>5</v>
      </c>
      <c r="R46" s="26">
        <f>R9+R17+R30</f>
        <v>1338</v>
      </c>
      <c r="S46" s="33">
        <f>S9+S17</f>
        <v>47</v>
      </c>
      <c r="T46" s="36">
        <f>R7+R15+R30</f>
        <v>1287</v>
      </c>
      <c r="U46" s="37">
        <f>R8+R16</f>
        <v>51</v>
      </c>
    </row>
    <row r="47" spans="1:21" ht="15.75" thickBot="1" x14ac:dyDescent="0.3">
      <c r="D47" s="148"/>
      <c r="E47" s="149"/>
      <c r="F47" s="150">
        <f>SUM(F43:F46)</f>
        <v>18</v>
      </c>
      <c r="G47" s="151"/>
      <c r="H47" s="3"/>
      <c r="I47" s="3"/>
      <c r="J47" s="3"/>
      <c r="K47" s="3"/>
      <c r="L47" s="108"/>
      <c r="M47" s="108"/>
      <c r="N47" s="108"/>
      <c r="O47" s="108"/>
      <c r="P47" s="108"/>
      <c r="Q47" s="106"/>
      <c r="R47" s="26">
        <f>SUM(R45:R46)</f>
        <v>2251</v>
      </c>
      <c r="S47" s="33">
        <f>SUM(S45:S46)</f>
        <v>99</v>
      </c>
      <c r="T47" s="36">
        <f>SUM(T45:T46)</f>
        <v>2200</v>
      </c>
      <c r="U47" s="37">
        <f>SUM(U45:U46)</f>
        <v>51</v>
      </c>
    </row>
    <row r="48" spans="1:21" x14ac:dyDescent="0.25">
      <c r="E48" s="3"/>
      <c r="F48" s="3"/>
      <c r="G48" s="3"/>
      <c r="H48" s="3"/>
      <c r="I48" s="3"/>
      <c r="J48" s="3"/>
      <c r="K48" s="3"/>
      <c r="L48" s="107"/>
      <c r="M48" s="107"/>
      <c r="N48" s="107"/>
      <c r="O48" s="107"/>
      <c r="P48" s="107"/>
      <c r="Q48" s="29" t="s">
        <v>7</v>
      </c>
      <c r="R48" s="26">
        <f>R11+R21+R26+R32+R37</f>
        <v>172</v>
      </c>
      <c r="S48" s="33">
        <f>S11+S21+S26+S32+S37</f>
        <v>0</v>
      </c>
      <c r="T48" s="36">
        <f>R48</f>
        <v>172</v>
      </c>
      <c r="U48" s="37"/>
    </row>
    <row r="49" spans="5:21" x14ac:dyDescent="0.25">
      <c r="E49" s="3"/>
      <c r="F49" s="3"/>
      <c r="G49" s="3"/>
      <c r="H49" s="3"/>
      <c r="I49" s="3"/>
      <c r="J49" s="3"/>
      <c r="K49" s="3"/>
      <c r="L49" s="107"/>
      <c r="M49" s="107"/>
      <c r="N49" s="107"/>
      <c r="O49" s="107"/>
      <c r="P49" s="107"/>
      <c r="Q49" s="29" t="s">
        <v>6</v>
      </c>
      <c r="R49" s="26">
        <f>R12++R22+R27+R33+R38</f>
        <v>126</v>
      </c>
      <c r="S49" s="33">
        <f>S12++S22+S27+S33+S38</f>
        <v>0</v>
      </c>
      <c r="T49" s="36">
        <f>R49</f>
        <v>126</v>
      </c>
      <c r="U49" s="37"/>
    </row>
    <row r="50" spans="5:21" ht="15.75" thickBot="1" x14ac:dyDescent="0.3">
      <c r="E50" s="3"/>
      <c r="F50" s="3"/>
      <c r="G50" s="27"/>
      <c r="H50" s="27"/>
      <c r="I50" s="27"/>
      <c r="J50" s="27"/>
      <c r="K50" s="27"/>
      <c r="L50" s="109"/>
      <c r="M50" s="109"/>
      <c r="N50" s="109"/>
      <c r="O50" s="109"/>
      <c r="P50" s="109"/>
      <c r="Q50" s="30" t="s">
        <v>21</v>
      </c>
      <c r="R50" s="31">
        <f>SUM(R47:R49)</f>
        <v>2549</v>
      </c>
      <c r="S50" s="31">
        <f t="shared" ref="S50:U50" si="25">SUM(S47:S49)</f>
        <v>99</v>
      </c>
      <c r="T50" s="31">
        <f t="shared" si="25"/>
        <v>2498</v>
      </c>
      <c r="U50" s="32">
        <f t="shared" si="25"/>
        <v>51</v>
      </c>
    </row>
    <row r="51" spans="5:21" ht="15.75" thickBot="1" x14ac:dyDescent="0.3">
      <c r="K51" s="3"/>
      <c r="L51" s="3"/>
      <c r="M51" s="3"/>
      <c r="N51" s="3"/>
      <c r="O51" s="3"/>
      <c r="T51" s="179">
        <f>T50+U50</f>
        <v>2549</v>
      </c>
      <c r="U51" s="180"/>
    </row>
    <row r="54" spans="5:21" ht="15.75" thickBot="1" x14ac:dyDescent="0.3"/>
    <row r="55" spans="5:21" ht="22.5" customHeight="1" thickBot="1" x14ac:dyDescent="0.3">
      <c r="K55" s="213" t="s">
        <v>57</v>
      </c>
      <c r="L55" s="214"/>
      <c r="M55" s="214"/>
      <c r="N55" s="214"/>
      <c r="O55" s="214"/>
      <c r="P55" s="214"/>
      <c r="Q55" s="215"/>
    </row>
    <row r="56" spans="5:21" ht="126.75" thickBot="1" x14ac:dyDescent="0.3">
      <c r="G56" s="165"/>
      <c r="K56" s="169"/>
      <c r="L56" s="45" t="s">
        <v>33</v>
      </c>
      <c r="M56" s="45" t="s">
        <v>29</v>
      </c>
      <c r="N56" s="45" t="s">
        <v>28</v>
      </c>
      <c r="O56" s="45" t="s">
        <v>39</v>
      </c>
      <c r="P56" s="45" t="s">
        <v>40</v>
      </c>
      <c r="Q56" s="43" t="s">
        <v>30</v>
      </c>
    </row>
    <row r="57" spans="5:21" ht="27" customHeight="1" thickBot="1" x14ac:dyDescent="0.3">
      <c r="G57" s="166"/>
      <c r="H57" s="166"/>
      <c r="I57" s="166"/>
      <c r="J57" s="166"/>
      <c r="K57" s="170" t="s">
        <v>21</v>
      </c>
      <c r="L57" s="172">
        <f>L40+'3 квартал '!L40+'2 квартал '!L40+'1 кватрал'!L40</f>
        <v>312</v>
      </c>
      <c r="M57" s="172">
        <f>M40+'3 квартал '!M40+'2 квартал '!M40+'1 кватрал'!M40</f>
        <v>268</v>
      </c>
      <c r="N57" s="172">
        <f>N40+'3 квартал '!N40+'2 квартал '!N40+'1 кватрал'!N40</f>
        <v>17</v>
      </c>
      <c r="O57" s="172">
        <f>O40+'3 квартал '!O40+'2 квартал '!O40+'1 кватрал'!O40</f>
        <v>8</v>
      </c>
      <c r="P57" s="172">
        <f>P40+'3 квартал '!P40+'2 квартал '!P40+'1 кватрал'!P40</f>
        <v>5</v>
      </c>
      <c r="Q57" s="171">
        <f>Q40+'3 квартал '!Q40+'2 квартал '!Q40+'1 кватрал'!Q40</f>
        <v>14</v>
      </c>
      <c r="R57" s="166"/>
      <c r="S57" s="166"/>
    </row>
    <row r="58" spans="5:21" ht="16.5" thickBot="1" x14ac:dyDescent="0.3">
      <c r="G58" s="165"/>
      <c r="K58" s="167" t="s">
        <v>56</v>
      </c>
      <c r="L58" s="173">
        <f>L57/R40*100</f>
        <v>12.24009415457042</v>
      </c>
      <c r="M58" s="173">
        <f>M57/R40*100</f>
        <v>10.513927030207924</v>
      </c>
      <c r="N58" s="173">
        <f>N57/R40*100</f>
        <v>0.66692820714005485</v>
      </c>
      <c r="O58" s="173">
        <f>O57/R40*100</f>
        <v>0.31384856806590822</v>
      </c>
      <c r="P58" s="173">
        <f>P57/R40*100</f>
        <v>0.19615535504119261</v>
      </c>
      <c r="Q58" s="174">
        <f>Q57/R40*100</f>
        <v>0.54923499411533938</v>
      </c>
    </row>
    <row r="59" spans="5:21" ht="15.75" x14ac:dyDescent="0.25">
      <c r="K59" s="168"/>
      <c r="L59" s="168"/>
      <c r="M59" s="168"/>
      <c r="N59" s="168"/>
      <c r="O59" s="168"/>
      <c r="P59" s="168"/>
      <c r="Q59" s="168"/>
    </row>
  </sheetData>
  <mergeCells count="19">
    <mergeCell ref="A2:S2"/>
    <mergeCell ref="A3:S3"/>
    <mergeCell ref="B4:C4"/>
    <mergeCell ref="D4:E4"/>
    <mergeCell ref="G4:K4"/>
    <mergeCell ref="L4:Q4"/>
    <mergeCell ref="R4:S4"/>
    <mergeCell ref="K55:Q55"/>
    <mergeCell ref="G43:G44"/>
    <mergeCell ref="G45:G46"/>
    <mergeCell ref="T51:U51"/>
    <mergeCell ref="A6:S6"/>
    <mergeCell ref="A14:S14"/>
    <mergeCell ref="A19:S19"/>
    <mergeCell ref="A24:S24"/>
    <mergeCell ref="A29:S29"/>
    <mergeCell ref="A35:S35"/>
    <mergeCell ref="D42:G42"/>
    <mergeCell ref="Q43:U43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кватрал</vt:lpstr>
      <vt:lpstr>2 квартал </vt:lpstr>
      <vt:lpstr>3 квартал </vt:lpstr>
      <vt:lpstr>4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2023-07-06T02:36:26Z</dcterms:modified>
</cp:coreProperties>
</file>